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核对表" sheetId="1" r:id="rId1"/>
    <sheet name="受助学生统计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<sst xmlns="http://schemas.openxmlformats.org/spreadsheetml/2006/main" count="116" uniqueCount="97">
  <si>
    <t>2022年“99公益日”博爱珠江源助学项目筹款执行预算表</t>
  </si>
  <si>
    <t>筹款单位：</t>
  </si>
  <si>
    <t>单位：元</t>
  </si>
  <si>
    <t>序号</t>
  </si>
  <si>
    <t>预算项</t>
  </si>
  <si>
    <t>说明</t>
  </si>
  <si>
    <t>公众捐款</t>
  </si>
  <si>
    <t>配捐</t>
  </si>
  <si>
    <t>可执行金额</t>
  </si>
  <si>
    <t>收入</t>
  </si>
  <si>
    <t>需填如数字</t>
  </si>
  <si>
    <r>
      <rPr>
        <sz val="12"/>
        <color theme="1"/>
        <rFont val="宋体"/>
        <charset val="134"/>
      </rPr>
      <t>项目直接支出</t>
    </r>
    <r>
      <rPr>
        <sz val="12"/>
        <color theme="1"/>
        <rFont val="Segoe UI"/>
        <charset val="134"/>
      </rPr>
      <t>/</t>
    </r>
    <r>
      <rPr>
        <sz val="12"/>
        <color theme="1"/>
        <rFont val="宋体"/>
        <charset val="134"/>
      </rPr>
      <t>款项捐赠</t>
    </r>
    <r>
      <rPr>
        <sz val="12"/>
        <color theme="1"/>
        <rFont val="Segoe UI"/>
        <charset val="134"/>
      </rPr>
      <t>/</t>
    </r>
    <r>
      <rPr>
        <sz val="12"/>
        <color theme="1"/>
        <rFont val="宋体"/>
        <charset val="134"/>
      </rPr>
      <t>救助金</t>
    </r>
  </si>
  <si>
    <r>
      <rPr>
        <sz val="12"/>
        <color theme="1"/>
        <rFont val="宋体"/>
        <charset val="134"/>
      </rPr>
      <t>学生助学款资助标准由执行红会根据筹款金额和实际学生家庭情况确定，资助标准1200元</t>
    </r>
    <r>
      <rPr>
        <sz val="12"/>
        <color theme="1"/>
        <rFont val="Segoe UI"/>
        <charset val="134"/>
      </rPr>
      <t>-6000</t>
    </r>
    <r>
      <rPr>
        <sz val="12"/>
        <color theme="1"/>
        <rFont val="宋体"/>
        <charset val="134"/>
      </rPr>
      <t>元。</t>
    </r>
  </si>
  <si>
    <t>配捐提取非限</t>
  </si>
  <si>
    <r>
      <rPr>
        <sz val="12"/>
        <color theme="1"/>
        <rFont val="宋体"/>
        <charset val="134"/>
      </rPr>
      <t>项目直接支出</t>
    </r>
    <r>
      <rPr>
        <sz val="12"/>
        <color theme="1"/>
        <rFont val="Segoe UI"/>
        <charset val="134"/>
      </rPr>
      <t>/</t>
    </r>
    <r>
      <rPr>
        <sz val="12"/>
        <color theme="1"/>
        <rFont val="宋体"/>
        <charset val="134"/>
      </rPr>
      <t>活动费用</t>
    </r>
    <r>
      <rPr>
        <sz val="12"/>
        <color theme="1"/>
        <rFont val="Segoe UI"/>
        <charset val="134"/>
      </rPr>
      <t>/</t>
    </r>
    <r>
      <rPr>
        <sz val="12"/>
        <color theme="1"/>
        <rFont val="宋体"/>
        <charset val="134"/>
      </rPr>
      <t>活动物资</t>
    </r>
  </si>
  <si>
    <t>包含项目执行所涉及的所有物资。</t>
  </si>
  <si>
    <t>资助后余额统筹</t>
  </si>
  <si>
    <r>
      <rPr>
        <sz val="12"/>
        <color theme="1"/>
        <rFont val="宋体"/>
        <charset val="134"/>
      </rPr>
      <t>项目直接支出</t>
    </r>
    <r>
      <rPr>
        <sz val="12"/>
        <color theme="1"/>
        <rFont val="Segoe UI"/>
        <charset val="134"/>
      </rPr>
      <t>/</t>
    </r>
    <r>
      <rPr>
        <sz val="12"/>
        <color theme="1"/>
        <rFont val="宋体"/>
        <charset val="134"/>
      </rPr>
      <t>专业人员成本</t>
    </r>
    <r>
      <rPr>
        <sz val="12"/>
        <color theme="1"/>
        <rFont val="Segoe UI"/>
        <charset val="134"/>
      </rPr>
      <t>/</t>
    </r>
    <r>
      <rPr>
        <sz val="12"/>
        <color theme="1"/>
        <rFont val="宋体"/>
        <charset val="134"/>
      </rPr>
      <t>志愿者费用</t>
    </r>
  </si>
  <si>
    <r>
      <rPr>
        <sz val="12"/>
        <color theme="1"/>
        <rFont val="宋体"/>
        <charset val="134"/>
      </rPr>
      <t>按照云南省红十字会志愿者补贴管理办法，志愿者补贴</t>
    </r>
    <r>
      <rPr>
        <sz val="12"/>
        <color theme="1"/>
        <rFont val="Segoe UI"/>
        <charset val="134"/>
      </rPr>
      <t>50</t>
    </r>
    <r>
      <rPr>
        <sz val="12"/>
        <color theme="1"/>
        <rFont val="宋体"/>
        <charset val="134"/>
      </rPr>
      <t>元</t>
    </r>
    <r>
      <rPr>
        <sz val="12"/>
        <color theme="1"/>
        <rFont val="Segoe UI"/>
        <charset val="134"/>
      </rPr>
      <t>/</t>
    </r>
    <r>
      <rPr>
        <sz val="12"/>
        <color theme="1"/>
        <rFont val="宋体"/>
        <charset val="134"/>
      </rPr>
      <t>人</t>
    </r>
    <r>
      <rPr>
        <sz val="12"/>
        <color theme="1"/>
        <rFont val="Segoe UI"/>
        <charset val="134"/>
      </rPr>
      <t>/</t>
    </r>
    <r>
      <rPr>
        <sz val="12"/>
        <color theme="1"/>
        <rFont val="宋体"/>
        <charset val="134"/>
      </rPr>
      <t>天，保险</t>
    </r>
    <r>
      <rPr>
        <sz val="12"/>
        <color theme="1"/>
        <rFont val="Segoe UI"/>
        <charset val="134"/>
      </rPr>
      <t>30</t>
    </r>
    <r>
      <rPr>
        <sz val="12"/>
        <color theme="1"/>
        <rFont val="宋体"/>
        <charset val="134"/>
      </rPr>
      <t>元</t>
    </r>
    <r>
      <rPr>
        <sz val="12"/>
        <color theme="1"/>
        <rFont val="Segoe UI"/>
        <charset val="134"/>
      </rPr>
      <t>/</t>
    </r>
    <r>
      <rPr>
        <sz val="12"/>
        <color theme="1"/>
        <rFont val="宋体"/>
        <charset val="134"/>
      </rPr>
      <t>人</t>
    </r>
    <r>
      <rPr>
        <sz val="12"/>
        <color theme="1"/>
        <rFont val="Segoe UI"/>
        <charset val="134"/>
      </rPr>
      <t>/</t>
    </r>
    <r>
      <rPr>
        <sz val="12"/>
        <color theme="1"/>
        <rFont val="宋体"/>
        <charset val="134"/>
      </rPr>
      <t>天。</t>
    </r>
  </si>
  <si>
    <t>三项统筹</t>
  </si>
  <si>
    <r>
      <rPr>
        <sz val="12"/>
        <color theme="1"/>
        <rFont val="宋体"/>
        <charset val="134"/>
      </rPr>
      <t>项目直接支出</t>
    </r>
    <r>
      <rPr>
        <sz val="12"/>
        <color theme="1"/>
        <rFont val="Segoe UI"/>
        <charset val="134"/>
      </rPr>
      <t>/</t>
    </r>
    <r>
      <rPr>
        <sz val="12"/>
        <color theme="1"/>
        <rFont val="宋体"/>
        <charset val="134"/>
      </rPr>
      <t>活动费用</t>
    </r>
    <r>
      <rPr>
        <sz val="12"/>
        <color theme="1"/>
        <rFont val="Segoe UI"/>
        <charset val="134"/>
      </rPr>
      <t>/</t>
    </r>
    <r>
      <rPr>
        <sz val="12"/>
        <color theme="1"/>
        <rFont val="宋体"/>
        <charset val="134"/>
      </rPr>
      <t>宣传费</t>
    </r>
  </si>
  <si>
    <t>包含媒体费及宣传品设计、制作印刷费用。</t>
  </si>
  <si>
    <t>执行费用合计</t>
  </si>
  <si>
    <r>
      <rPr>
        <sz val="12"/>
        <color theme="1"/>
        <rFont val="宋体"/>
        <charset val="134"/>
      </rPr>
      <t>管理费用</t>
    </r>
    <r>
      <rPr>
        <sz val="12"/>
        <color theme="1"/>
        <rFont val="Segoe UI"/>
        <charset val="134"/>
      </rPr>
      <t>/</t>
    </r>
    <r>
      <rPr>
        <sz val="12"/>
        <color theme="1"/>
        <rFont val="宋体"/>
        <charset val="134"/>
      </rPr>
      <t>执行机构日常行政费用</t>
    </r>
    <r>
      <rPr>
        <sz val="12"/>
        <color theme="1"/>
        <rFont val="Segoe UI"/>
        <charset val="134"/>
      </rPr>
      <t>/</t>
    </r>
    <r>
      <rPr>
        <sz val="12"/>
        <color theme="1"/>
        <rFont val="宋体"/>
        <charset val="134"/>
      </rPr>
      <t>管理费</t>
    </r>
  </si>
  <si>
    <r>
      <rPr>
        <sz val="12"/>
        <color theme="1"/>
        <rFont val="宋体"/>
        <charset val="134"/>
      </rPr>
      <t>不超过总筹款的</t>
    </r>
    <r>
      <rPr>
        <sz val="12"/>
        <color theme="1"/>
        <rFont val="Segoe UI"/>
        <charset val="134"/>
      </rPr>
      <t>5%</t>
    </r>
    <r>
      <rPr>
        <sz val="12"/>
        <color theme="1"/>
        <rFont val="宋体"/>
        <charset val="134"/>
      </rPr>
      <t>，用于项目执行督导、不可预见费用。</t>
    </r>
  </si>
  <si>
    <t>省级红十字会提取</t>
  </si>
  <si>
    <t>执行费用使用范围：</t>
  </si>
  <si>
    <t>专职人员及志愿者差旅费、志愿者费用、人员劳务费、宣传费、活动物资费用和回访费用等</t>
  </si>
  <si>
    <t>执行费用使用方式：</t>
  </si>
  <si>
    <t xml:space="preserve">（  ）按标准使用     （  ）不使用，由红十字会统筹    （  ）不使用，统筹到救助款 </t>
  </si>
  <si>
    <t>填表说明：1、此表只用填写序号1、2黄色部分，其余部分以设置公式会自行计算。2、序号1根据2022年“99公益日”博爱珠江源助学项目筹款拨款资金确定表中确定的金额填入“公众捐款”、“配捐”金额即可。3、序号2“款项捐赠/救助金”，根据资助标准，将资助总金额填入空格处，其余数据将会自动生成。4、“配捐提取非限”为腾讯规定配捐金额中20%为非限定金额。5、序号3“活动费用/活动物资”为“公众捐款”与“配捐”合计的0.38%。6、序号4“专业人员成本/志愿者费用”为“公众捐款”与“配捐”合计的0.6%。7、序号5“活动费用/宣传费”为“公众捐款”与“配捐”合计的0.075%。9、序号5“执行费用合计”为序号2、3、4中D6、D7、D8及资助后余额统筹中的数据合计，此项执行费用为各单位在可执行金额中执行项目时按要求可以使用的执行费用。</t>
  </si>
  <si>
    <t>附件：受助学生统计表</t>
  </si>
  <si>
    <t>单位联络人：</t>
  </si>
  <si>
    <t>红会审核人：</t>
  </si>
  <si>
    <t>单位公章</t>
  </si>
  <si>
    <t>红会公章</t>
  </si>
  <si>
    <t>年  月  日</t>
  </si>
  <si>
    <t>2022年“99公益日”博爱珠江源助学项目受助学生统计表</t>
  </si>
  <si>
    <t>填表单位：三宝街道兴龙村委会                            填表时间：2023年3月11日</t>
  </si>
  <si>
    <t>姓 名</t>
  </si>
  <si>
    <t>性别</t>
  </si>
  <si>
    <t>身份证号</t>
  </si>
  <si>
    <t>民族</t>
  </si>
  <si>
    <t>联系电话</t>
  </si>
  <si>
    <t>学  校</t>
  </si>
  <si>
    <t>年级</t>
  </si>
  <si>
    <t>发放金额（元）</t>
  </si>
  <si>
    <t>银行卡号</t>
  </si>
  <si>
    <t>备注</t>
  </si>
  <si>
    <t>张*丽</t>
  </si>
  <si>
    <t>女</t>
  </si>
  <si>
    <t>530302********1267</t>
  </si>
  <si>
    <t>汉族</t>
  </si>
  <si>
    <t>183****7585</t>
  </si>
  <si>
    <t>兴龙小学</t>
  </si>
  <si>
    <t>幼儿园</t>
  </si>
  <si>
    <t>623190********97579</t>
  </si>
  <si>
    <t>一家5口人。母亲重度残疾，父亲打零工。家中有两个哥哥</t>
  </si>
  <si>
    <t>李*凯</t>
  </si>
  <si>
    <t>男</t>
  </si>
  <si>
    <t>530302********1252</t>
  </si>
  <si>
    <t>183****5387</t>
  </si>
  <si>
    <t>622823********54762</t>
  </si>
  <si>
    <t>一家6人，父母均为残疾人，在村内打零工。</t>
  </si>
  <si>
    <t>杨*晨</t>
  </si>
  <si>
    <t>530302********1241</t>
  </si>
  <si>
    <t>159****6702</t>
  </si>
  <si>
    <t>二年级</t>
  </si>
  <si>
    <t>621336********31068</t>
  </si>
  <si>
    <t>父亲死亡，母亲改嫁，未履行监护责任，目前跟随爷爷奶奶和伯父一家生活。爷爷、伯父2022年做肾移植手术。</t>
  </si>
  <si>
    <t>田*锐</t>
  </si>
  <si>
    <t>530302********1217</t>
  </si>
  <si>
    <t>159****1612</t>
  </si>
  <si>
    <t>三宝三中</t>
  </si>
  <si>
    <t>初三</t>
  </si>
  <si>
    <t>621336********06163</t>
  </si>
  <si>
    <t>一家4人。父亲精神残疾，丧失劳动力，母亲改嫁，未履行监护责任。跟随爷爷奶奶生活。</t>
  </si>
  <si>
    <t>吴*宇</t>
  </si>
  <si>
    <t>530302********1276</t>
  </si>
  <si>
    <t>139****0652</t>
  </si>
  <si>
    <t>五年级</t>
  </si>
  <si>
    <t>621336********31860</t>
  </si>
  <si>
    <t>一家4人。父亲死亡，母亲在曲靖打零工维持生活。</t>
  </si>
  <si>
    <t>杨*</t>
  </si>
  <si>
    <t>530302********1227</t>
  </si>
  <si>
    <t>159****2476</t>
  </si>
  <si>
    <t>四年级</t>
  </si>
  <si>
    <t>621336********92369</t>
  </si>
  <si>
    <t>一家3人。母亲精神残疾，父母在曲靖务工。</t>
  </si>
  <si>
    <t>顾*慧</t>
  </si>
  <si>
    <t>530302********1245</t>
  </si>
  <si>
    <t>151****7441</t>
  </si>
  <si>
    <t>朝阳小学</t>
  </si>
  <si>
    <t>一年级</t>
  </si>
  <si>
    <t>621336********89767</t>
  </si>
  <si>
    <t>一家6人。父母均为重度残疾人，跟随爷爷奶奶生活。</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</si>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</sst>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20"/>
      <name val="方正小标宋简体"/>
      <charset val="134"/>
    </font>
    <font>
      <sz val="14"/>
      <name val="宋体"/>
      <charset val="134"/>
    </font>
    <font>
      <b/>
      <sz val="11"/>
      <name val="宋体"/>
      <charset val="134"/>
    </font>
    <font>
      <sz val="11"/>
      <name val="宋体"/>
      <charset val="134"/>
    </font>
    <font>
      <b/>
      <sz val="11"/>
      <color theme="1"/>
      <name val="宋体"/>
      <charset val="134"/>
      <scheme val="minor"/>
    </font>
    <font>
      <b/>
      <sz val="22"/>
      <color theme="1"/>
      <name val="宋体"/>
      <charset val="134"/>
      <scheme val="minor"/>
    </font>
    <font>
      <b/>
      <sz val="12"/>
      <color theme="1"/>
      <name val="宋体"/>
      <charset val="134"/>
    </font>
    <font>
      <sz val="12"/>
      <color theme="1"/>
      <name val="Segoe UI"/>
      <charset val="134"/>
    </font>
    <font>
      <b/>
      <sz val="12"/>
      <name val="宋体"/>
      <charset val="134"/>
      <scheme val="minor"/>
    </font>
    <font>
      <sz val="11"/>
      <name val="黑体"/>
      <charset val="134"/>
    </font>
    <font>
      <b/>
      <sz val="11"/>
      <color rgb="FFFF0000"/>
      <name val="宋体"/>
      <charset val="134"/>
      <scheme val="minor"/>
    </font>
    <font>
      <sz val="12"/>
      <color theme="1"/>
      <name val="宋体"/>
      <charset val="134"/>
    </font>
    <font>
      <sz val="11"/>
      <color theme="1"/>
      <name val="黑体"/>
      <charset val="134"/>
    </font>
    <font>
      <b/>
      <sz val="11"/>
      <color rgb="FFFF0000"/>
      <name val="黑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5" borderId="9" applyNumberFormat="0" applyAlignment="0" applyProtection="0">
      <alignment vertical="center"/>
    </xf>
    <xf numFmtId="0" fontId="25" fillId="6" borderId="10" applyNumberFormat="0" applyAlignment="0" applyProtection="0">
      <alignment vertical="center"/>
    </xf>
    <xf numFmtId="0" fontId="26" fillId="6" borderId="9" applyNumberFormat="0" applyAlignment="0" applyProtection="0">
      <alignment vertical="center"/>
    </xf>
    <xf numFmtId="0" fontId="27" fillId="7"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43">
    <xf numFmtId="0" fontId="0" fillId="0" borderId="0" xfId="0">
      <alignment vertical="center"/>
    </xf>
    <xf numFmtId="0" fontId="0" fillId="0" borderId="0" xfId="0" applyNumberFormat="1">
      <alignment vertical="center"/>
    </xf>
    <xf numFmtId="0" fontId="1" fillId="0" borderId="0" xfId="0" applyFont="1" applyFill="1" applyAlignment="1">
      <alignment horizontal="center" vertical="center"/>
    </xf>
    <xf numFmtId="0" fontId="2" fillId="0" borderId="1" xfId="0" applyFont="1" applyFill="1" applyBorder="1" applyAlignment="1">
      <alignment horizontal="left" vertical="center"/>
    </xf>
    <xf numFmtId="0" fontId="3" fillId="0"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0" xfId="0" applyNumberFormat="1" applyFont="1" applyFill="1" applyAlignment="1">
      <alignment horizontal="center" vertical="center"/>
    </xf>
    <xf numFmtId="0" fontId="2" fillId="0" borderId="0" xfId="0" applyNumberFormat="1" applyFont="1" applyFill="1" applyAlignment="1">
      <alignment horizontal="left" vertical="center"/>
    </xf>
    <xf numFmtId="176" fontId="3" fillId="0" borderId="2" xfId="0" applyNumberFormat="1" applyFont="1" applyFill="1" applyBorder="1" applyAlignment="1">
      <alignment horizontal="center" vertical="center" wrapText="1"/>
    </xf>
    <xf numFmtId="0" fontId="5" fillId="0" borderId="2" xfId="0" applyFont="1" applyBorder="1" applyAlignment="1">
      <alignment horizontal="center" vertical="center"/>
    </xf>
    <xf numFmtId="176"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0" fillId="0" borderId="2" xfId="0" applyBorder="1" applyAlignment="1">
      <alignment vertical="center" wrapText="1"/>
    </xf>
    <xf numFmtId="176" fontId="4" fillId="0" borderId="2" xfId="0" applyNumberFormat="1" applyFont="1" applyFill="1" applyBorder="1" applyAlignment="1">
      <alignment horizontal="center" vertical="center"/>
    </xf>
    <xf numFmtId="0" fontId="0" fillId="0" borderId="2" xfId="0" applyBorder="1">
      <alignment vertical="center"/>
    </xf>
    <xf numFmtId="0" fontId="6" fillId="0" borderId="0" xfId="0" applyFont="1" applyAlignment="1">
      <alignment horizontal="center" vertical="center"/>
    </xf>
    <xf numFmtId="0" fontId="0" fillId="0" borderId="0" xfId="0" applyFont="1" applyAlignment="1">
      <alignment horizontal="left" vertical="center"/>
    </xf>
    <xf numFmtId="0" fontId="0" fillId="0" borderId="0" xfId="0" applyFont="1">
      <alignment vertical="center"/>
    </xf>
    <xf numFmtId="0" fontId="7" fillId="0" borderId="2" xfId="0" applyFont="1" applyBorder="1" applyAlignment="1">
      <alignment horizontal="center" vertical="center" wrapText="1"/>
    </xf>
    <xf numFmtId="0" fontId="0" fillId="0" borderId="2" xfId="0" applyFont="1" applyBorder="1" applyAlignment="1">
      <alignment horizontal="center" vertical="center"/>
    </xf>
    <xf numFmtId="0" fontId="8" fillId="0" borderId="2" xfId="0" applyFont="1" applyBorder="1" applyAlignment="1">
      <alignment horizontal="center" vertical="center" wrapText="1"/>
    </xf>
    <xf numFmtId="176" fontId="9" fillId="3" borderId="2" xfId="0" applyNumberFormat="1" applyFont="1" applyFill="1" applyBorder="1">
      <alignment vertical="center"/>
    </xf>
    <xf numFmtId="176" fontId="10" fillId="3" borderId="2" xfId="0" applyNumberFormat="1" applyFont="1" applyFill="1" applyBorder="1">
      <alignment vertical="center"/>
    </xf>
    <xf numFmtId="176" fontId="11" fillId="0" borderId="2" xfId="0" applyNumberFormat="1" applyFont="1" applyBorder="1">
      <alignment vertical="center"/>
    </xf>
    <xf numFmtId="0" fontId="12" fillId="0" borderId="2" xfId="0" applyFont="1" applyBorder="1" applyAlignment="1">
      <alignment vertical="center" wrapText="1"/>
    </xf>
    <xf numFmtId="176" fontId="5" fillId="3" borderId="2" xfId="0" applyNumberFormat="1" applyFont="1" applyFill="1" applyBorder="1">
      <alignment vertical="center"/>
    </xf>
    <xf numFmtId="176" fontId="13" fillId="0" borderId="2" xfId="0" applyNumberFormat="1" applyFont="1" applyBorder="1" applyAlignment="1">
      <alignment vertical="center" wrapText="1"/>
    </xf>
    <xf numFmtId="176" fontId="5" fillId="0" borderId="2" xfId="0" applyNumberFormat="1" applyFont="1" applyBorder="1">
      <alignment vertical="center"/>
    </xf>
    <xf numFmtId="176" fontId="0" fillId="0" borderId="2" xfId="0" applyNumberFormat="1" applyFont="1" applyBorder="1">
      <alignment vertical="center"/>
    </xf>
    <xf numFmtId="176" fontId="14" fillId="0" borderId="2" xfId="0" applyNumberFormat="1" applyFont="1" applyBorder="1" applyAlignment="1">
      <alignment vertical="center" wrapText="1"/>
    </xf>
    <xf numFmtId="176" fontId="13" fillId="0" borderId="3" xfId="0" applyNumberFormat="1" applyFont="1" applyBorder="1" applyAlignment="1">
      <alignment horizontal="center" vertical="center" wrapText="1"/>
    </xf>
    <xf numFmtId="176" fontId="13" fillId="0" borderId="4" xfId="0" applyNumberFormat="1" applyFont="1" applyBorder="1" applyAlignment="1">
      <alignment horizontal="center" vertical="center" wrapText="1"/>
    </xf>
    <xf numFmtId="0" fontId="11" fillId="0" borderId="2" xfId="0" applyFont="1" applyBorder="1">
      <alignmen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11" fillId="0" borderId="4" xfId="0" applyFont="1" applyBorder="1" applyAlignment="1">
      <alignment horizontal="left" vertical="center"/>
    </xf>
    <xf numFmtId="0" fontId="11" fillId="0" borderId="2" xfId="0" applyFont="1" applyBorder="1" applyAlignment="1">
      <alignment horizontal="left" vertical="center"/>
    </xf>
    <xf numFmtId="0" fontId="15" fillId="0" borderId="0" xfId="0" applyFont="1" applyAlignment="1">
      <alignment horizontal="left" vertical="top" wrapText="1"/>
    </xf>
    <xf numFmtId="0" fontId="0" fillId="0" borderId="0" xfId="0" applyAlignment="1">
      <alignment horizontal="left" vertical="center"/>
    </xf>
    <xf numFmtId="0" fontId="0" fillId="0" borderId="0" xfId="0"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D5" sqref="D5"/>
    </sheetView>
  </sheetViews>
  <sheetFormatPr defaultColWidth="8.725" defaultRowHeight="13.5" outlineLevelCol="5"/>
  <cols>
    <col min="1" max="1" width="6.81666666666667" customWidth="1"/>
    <col min="2" max="2" width="31.1666666666667" customWidth="1"/>
    <col min="3" max="3" width="55.1916666666667" customWidth="1"/>
    <col min="4" max="6" width="15.4416666666667" customWidth="1"/>
  </cols>
  <sheetData>
    <row r="1" ht="42" customHeight="1" spans="2:6">
      <c r="B1" s="18" t="s">
        <v>0</v>
      </c>
      <c r="C1" s="18"/>
      <c r="D1" s="18"/>
      <c r="E1" s="18"/>
      <c r="F1" s="18"/>
    </row>
    <row r="2" ht="29" customHeight="1" spans="1:5">
      <c r="A2" s="19" t="s">
        <v>1</v>
      </c>
      <c r="B2" s="19"/>
      <c r="C2" s="20"/>
      <c r="D2" s="20"/>
      <c r="E2" s="20" t="s">
        <v>2</v>
      </c>
    </row>
    <row r="3" ht="19" customHeight="1" spans="1:6">
      <c r="A3" s="12" t="s">
        <v>3</v>
      </c>
      <c r="B3" s="21" t="s">
        <v>4</v>
      </c>
      <c r="C3" s="21" t="s">
        <v>5</v>
      </c>
      <c r="D3" s="12" t="s">
        <v>6</v>
      </c>
      <c r="E3" s="12" t="s">
        <v>7</v>
      </c>
      <c r="F3" s="12" t="s">
        <v>8</v>
      </c>
    </row>
    <row r="4" ht="18" customHeight="1" spans="1:6">
      <c r="A4" s="22">
        <v>1</v>
      </c>
      <c r="B4" s="21" t="s">
        <v>9</v>
      </c>
      <c r="C4" s="23"/>
      <c r="D4" s="24" t="s">
        <v>10</v>
      </c>
      <c r="E4" s="25" t="s">
        <v>10</v>
      </c>
      <c r="F4" s="26" t="e">
        <f>D4+E4-F5-D9</f>
        <v>#VALUE!</v>
      </c>
    </row>
    <row r="5" ht="39" customHeight="1" spans="1:6">
      <c r="A5" s="22">
        <v>2</v>
      </c>
      <c r="B5" s="27" t="s">
        <v>11</v>
      </c>
      <c r="C5" s="27" t="s">
        <v>12</v>
      </c>
      <c r="D5" s="28" t="s">
        <v>10</v>
      </c>
      <c r="E5" s="29" t="s">
        <v>13</v>
      </c>
      <c r="F5" s="30" t="e">
        <f>E4*0.2</f>
        <v>#VALUE!</v>
      </c>
    </row>
    <row r="6" ht="34" customHeight="1" spans="1:6">
      <c r="A6" s="22">
        <v>3</v>
      </c>
      <c r="B6" s="27" t="s">
        <v>14</v>
      </c>
      <c r="C6" s="27" t="s">
        <v>15</v>
      </c>
      <c r="D6" s="31" t="e">
        <f>(D4+E4)*0.0038</f>
        <v>#VALUE!</v>
      </c>
      <c r="E6" s="29" t="s">
        <v>16</v>
      </c>
      <c r="F6" s="30" t="e">
        <f>F4-D5-D6-D7-D8</f>
        <v>#VALUE!</v>
      </c>
    </row>
    <row r="7" ht="47" customHeight="1" spans="1:6">
      <c r="A7" s="22">
        <v>4</v>
      </c>
      <c r="B7" s="27" t="s">
        <v>17</v>
      </c>
      <c r="C7" s="27" t="s">
        <v>18</v>
      </c>
      <c r="D7" s="31" t="e">
        <f>(D4+E4)*0.006</f>
        <v>#VALUE!</v>
      </c>
      <c r="E7" s="29" t="s">
        <v>19</v>
      </c>
      <c r="F7" s="30" t="e">
        <f>D8+D7+D6</f>
        <v>#VALUE!</v>
      </c>
    </row>
    <row r="8" ht="34" customHeight="1" spans="1:6">
      <c r="A8" s="22">
        <v>5</v>
      </c>
      <c r="B8" s="27" t="s">
        <v>20</v>
      </c>
      <c r="C8" s="27" t="s">
        <v>21</v>
      </c>
      <c r="D8" s="31" t="e">
        <f>(D4+E4)*0.00075</f>
        <v>#VALUE!</v>
      </c>
      <c r="E8" s="32" t="s">
        <v>22</v>
      </c>
      <c r="F8" s="26" t="e">
        <f>F7+F6+F5</f>
        <v>#VALUE!</v>
      </c>
    </row>
    <row r="9" ht="40" customHeight="1" spans="1:6">
      <c r="A9" s="22">
        <v>6</v>
      </c>
      <c r="B9" s="27" t="s">
        <v>23</v>
      </c>
      <c r="C9" s="27" t="s">
        <v>24</v>
      </c>
      <c r="D9" s="31" t="e">
        <f>(D4+E4)*0.05</f>
        <v>#VALUE!</v>
      </c>
      <c r="E9" s="33" t="s">
        <v>25</v>
      </c>
      <c r="F9" s="34"/>
    </row>
    <row r="10" ht="18" customHeight="1" spans="1:6">
      <c r="A10" s="22">
        <v>7</v>
      </c>
      <c r="B10" s="35" t="s">
        <v>26</v>
      </c>
      <c r="C10" s="36" t="s">
        <v>27</v>
      </c>
      <c r="D10" s="37"/>
      <c r="E10" s="37"/>
      <c r="F10" s="38"/>
    </row>
    <row r="11" ht="21" customHeight="1" spans="1:6">
      <c r="A11" s="22">
        <v>8</v>
      </c>
      <c r="B11" s="35" t="s">
        <v>28</v>
      </c>
      <c r="C11" s="39" t="s">
        <v>29</v>
      </c>
      <c r="D11" s="39"/>
      <c r="E11" s="39"/>
      <c r="F11" s="39"/>
    </row>
    <row r="12" ht="86" customHeight="1" spans="1:6">
      <c r="A12" s="40" t="s">
        <v>30</v>
      </c>
      <c r="B12" s="40"/>
      <c r="C12" s="40"/>
      <c r="D12" s="40"/>
      <c r="E12" s="40"/>
      <c r="F12" s="40"/>
    </row>
    <row r="13" spans="2:6">
      <c r="B13" s="41" t="s">
        <v>31</v>
      </c>
      <c r="C13" s="41"/>
      <c r="D13" s="41"/>
      <c r="E13" s="41"/>
      <c r="F13" s="41"/>
    </row>
    <row r="14" spans="2:4">
      <c r="B14" t="s">
        <v>32</v>
      </c>
      <c r="D14" t="s">
        <v>33</v>
      </c>
    </row>
    <row r="15" spans="2:6">
      <c r="B15" t="s">
        <v>34</v>
      </c>
      <c r="D15" t="s">
        <v>35</v>
      </c>
      <c r="F15" s="42"/>
    </row>
    <row r="16" spans="6:6">
      <c r="F16" s="42" t="s">
        <v>36</v>
      </c>
    </row>
  </sheetData>
  <mergeCells count="7">
    <mergeCell ref="B1:F1"/>
    <mergeCell ref="A2:B2"/>
    <mergeCell ref="E9:F9"/>
    <mergeCell ref="C10:F10"/>
    <mergeCell ref="C11:F11"/>
    <mergeCell ref="A12:F12"/>
    <mergeCell ref="B13:F13"/>
  </mergeCells>
  <pageMargins left="0.472222222222222" right="0.432638888888889" top="0.393055555555556" bottom="0.393055555555556" header="0.5" footer="0.196527777777778"/>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L12" sqref="L12"/>
    </sheetView>
  </sheetViews>
  <sheetFormatPr defaultColWidth="8.725" defaultRowHeight="13.5"/>
  <cols>
    <col min="1" max="1" width="4.54166666666667" customWidth="1"/>
    <col min="2" max="2" width="9.25" customWidth="1"/>
    <col min="3" max="3" width="5.725" customWidth="1"/>
    <col min="4" max="4" width="20.75" customWidth="1"/>
    <col min="5" max="5" width="5.725" customWidth="1"/>
    <col min="6" max="7" width="15.1833333333333" customWidth="1"/>
    <col min="8" max="8" width="8.375" customWidth="1"/>
    <col min="9" max="9" width="21.375" customWidth="1"/>
    <col min="10" max="10" width="26.5" style="1" customWidth="1"/>
    <col min="11" max="11" width="18.125" customWidth="1"/>
  </cols>
  <sheetData>
    <row r="1" ht="27" spans="1:11">
      <c r="A1" s="2" t="s">
        <v>37</v>
      </c>
      <c r="B1" s="2"/>
      <c r="C1" s="2"/>
      <c r="D1" s="2"/>
      <c r="E1" s="2"/>
      <c r="F1" s="2"/>
      <c r="G1" s="2"/>
      <c r="H1" s="2"/>
      <c r="I1" s="2"/>
      <c r="J1" s="9"/>
      <c r="K1" s="2"/>
    </row>
    <row r="2" ht="18.75" spans="1:10">
      <c r="A2" s="3" t="s">
        <v>38</v>
      </c>
      <c r="B2" s="3"/>
      <c r="C2" s="3"/>
      <c r="D2" s="3"/>
      <c r="E2" s="3"/>
      <c r="F2" s="3"/>
      <c r="G2" s="3"/>
      <c r="H2" s="3"/>
      <c r="I2" s="3"/>
      <c r="J2" s="10"/>
    </row>
    <row r="3" ht="34" customHeight="1" spans="1:11">
      <c r="A3" s="4" t="s">
        <v>3</v>
      </c>
      <c r="B3" s="4" t="s">
        <v>39</v>
      </c>
      <c r="C3" s="4" t="s">
        <v>40</v>
      </c>
      <c r="D3" s="5" t="s">
        <v>41</v>
      </c>
      <c r="E3" s="4" t="s">
        <v>42</v>
      </c>
      <c r="F3" s="4" t="s">
        <v>43</v>
      </c>
      <c r="G3" s="4" t="s">
        <v>44</v>
      </c>
      <c r="H3" s="4" t="s">
        <v>45</v>
      </c>
      <c r="I3" s="11" t="s">
        <v>46</v>
      </c>
      <c r="J3" s="11" t="s">
        <v>47</v>
      </c>
      <c r="K3" s="12" t="s">
        <v>48</v>
      </c>
    </row>
    <row r="4" ht="53" customHeight="1" spans="1:11">
      <c r="A4" s="6">
        <v>1</v>
      </c>
      <c r="B4" s="7" t="s">
        <v>49</v>
      </c>
      <c r="C4" s="7" t="s">
        <v>50</v>
      </c>
      <c r="D4" s="7" t="s">
        <v>51</v>
      </c>
      <c r="E4" s="7" t="s">
        <v>52</v>
      </c>
      <c r="F4" s="7" t="s">
        <v>53</v>
      </c>
      <c r="G4" s="7" t="s">
        <v>54</v>
      </c>
      <c r="H4" s="7" t="s">
        <v>55</v>
      </c>
      <c r="I4" s="13">
        <v>1200</v>
      </c>
      <c r="J4" s="14" t="s">
        <v>56</v>
      </c>
      <c r="K4" s="15" t="s">
        <v>57</v>
      </c>
    </row>
    <row r="5" ht="48" customHeight="1" spans="1:11">
      <c r="A5" s="6">
        <v>2</v>
      </c>
      <c r="B5" s="7" t="s">
        <v>58</v>
      </c>
      <c r="C5" s="7" t="s">
        <v>59</v>
      </c>
      <c r="D5" s="7" t="s">
        <v>60</v>
      </c>
      <c r="E5" s="7" t="s">
        <v>52</v>
      </c>
      <c r="F5" s="7" t="s">
        <v>61</v>
      </c>
      <c r="G5" s="7" t="s">
        <v>54</v>
      </c>
      <c r="H5" s="7" t="s">
        <v>55</v>
      </c>
      <c r="I5" s="13">
        <v>1200</v>
      </c>
      <c r="J5" s="14" t="s">
        <v>62</v>
      </c>
      <c r="K5" s="15" t="s">
        <v>63</v>
      </c>
    </row>
    <row r="6" ht="71" customHeight="1" spans="1:11">
      <c r="A6" s="6">
        <v>3</v>
      </c>
      <c r="B6" s="7" t="s">
        <v>64</v>
      </c>
      <c r="C6" s="7" t="s">
        <v>50</v>
      </c>
      <c r="D6" s="7" t="s">
        <v>65</v>
      </c>
      <c r="E6" s="7" t="s">
        <v>52</v>
      </c>
      <c r="F6" s="7" t="s">
        <v>66</v>
      </c>
      <c r="G6" s="7" t="s">
        <v>54</v>
      </c>
      <c r="H6" s="7" t="s">
        <v>67</v>
      </c>
      <c r="I6" s="13">
        <v>1200</v>
      </c>
      <c r="J6" s="14" t="s">
        <v>68</v>
      </c>
      <c r="K6" s="15" t="s">
        <v>69</v>
      </c>
    </row>
    <row r="7" ht="71" customHeight="1" spans="1:11">
      <c r="A7" s="6">
        <v>4</v>
      </c>
      <c r="B7" s="7" t="s">
        <v>70</v>
      </c>
      <c r="C7" s="7" t="s">
        <v>59</v>
      </c>
      <c r="D7" s="7" t="s">
        <v>71</v>
      </c>
      <c r="E7" s="7" t="s">
        <v>52</v>
      </c>
      <c r="F7" s="7" t="s">
        <v>72</v>
      </c>
      <c r="G7" s="7" t="s">
        <v>73</v>
      </c>
      <c r="H7" s="7" t="s">
        <v>74</v>
      </c>
      <c r="I7" s="13">
        <v>1200</v>
      </c>
      <c r="J7" s="14" t="s">
        <v>75</v>
      </c>
      <c r="K7" s="15" t="s">
        <v>76</v>
      </c>
    </row>
    <row r="8" ht="50" customHeight="1" spans="1:11">
      <c r="A8" s="6">
        <v>5</v>
      </c>
      <c r="B8" s="7" t="s">
        <v>77</v>
      </c>
      <c r="C8" s="7" t="s">
        <v>59</v>
      </c>
      <c r="D8" s="7" t="s">
        <v>78</v>
      </c>
      <c r="E8" s="7" t="s">
        <v>52</v>
      </c>
      <c r="F8" s="7" t="s">
        <v>79</v>
      </c>
      <c r="G8" s="7" t="s">
        <v>54</v>
      </c>
      <c r="H8" s="7" t="s">
        <v>80</v>
      </c>
      <c r="I8" s="13">
        <v>1200</v>
      </c>
      <c r="J8" s="14" t="s">
        <v>81</v>
      </c>
      <c r="K8" s="15" t="s">
        <v>82</v>
      </c>
    </row>
    <row r="9" ht="46" customHeight="1" spans="1:11">
      <c r="A9" s="6">
        <v>6</v>
      </c>
      <c r="B9" s="7" t="s">
        <v>83</v>
      </c>
      <c r="C9" s="7" t="s">
        <v>50</v>
      </c>
      <c r="D9" s="7" t="s">
        <v>84</v>
      </c>
      <c r="E9" s="7" t="s">
        <v>52</v>
      </c>
      <c r="F9" s="7" t="s">
        <v>85</v>
      </c>
      <c r="G9" s="7" t="s">
        <v>54</v>
      </c>
      <c r="H9" s="7" t="s">
        <v>86</v>
      </c>
      <c r="I9" s="13">
        <v>1200</v>
      </c>
      <c r="J9" s="14" t="s">
        <v>87</v>
      </c>
      <c r="K9" s="15" t="s">
        <v>88</v>
      </c>
    </row>
    <row r="10" ht="48" customHeight="1" spans="1:11">
      <c r="A10" s="6">
        <v>7</v>
      </c>
      <c r="B10" s="6" t="s">
        <v>89</v>
      </c>
      <c r="C10" s="7" t="s">
        <v>50</v>
      </c>
      <c r="D10" s="7" t="s">
        <v>90</v>
      </c>
      <c r="E10" s="7" t="s">
        <v>52</v>
      </c>
      <c r="F10" s="7" t="s">
        <v>91</v>
      </c>
      <c r="G10" s="7" t="s">
        <v>92</v>
      </c>
      <c r="H10" s="6" t="s">
        <v>93</v>
      </c>
      <c r="I10" s="13">
        <v>1200</v>
      </c>
      <c r="J10" s="14" t="s">
        <v>94</v>
      </c>
      <c r="K10" s="15" t="s">
        <v>95</v>
      </c>
    </row>
    <row r="11" ht="22" customHeight="1" spans="1:11">
      <c r="A11" s="8" t="s">
        <v>96</v>
      </c>
      <c r="B11" s="6"/>
      <c r="C11" s="6"/>
      <c r="D11" s="7"/>
      <c r="E11" s="6"/>
      <c r="F11" s="7"/>
      <c r="G11" s="6"/>
      <c r="H11" s="6"/>
      <c r="I11" s="16">
        <f>SUM(I4:I10)</f>
        <v>8400</v>
      </c>
      <c r="J11" s="14"/>
      <c r="K11" s="17"/>
    </row>
  </sheetData>
  <mergeCells count="2">
    <mergeCell ref="A1:K1"/>
    <mergeCell ref="A2:I2"/>
  </mergeCells>
  <printOptions horizontalCentered="1"/>
  <pageMargins left="0.196527777777778" right="0.196527777777778" top="1" bottom="1" header="0.5"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核对表</vt:lpstr>
      <vt:lpstr>受助学生统计表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杨海龙</dc:creator>
  <cp:lastModifiedBy>Aminmin</cp:lastModifiedBy>
  <dcterms:created xsi:type="dcterms:W3CDTF">2022-09-21T15:18:00Z</dcterms:created>
  <dcterms:modified xsi:type="dcterms:W3CDTF">2023-12-21T09:38:19Z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C3E18DB58A1B49FAB7C5DFA0197F5BC0</vt:lpwstr>
  </property>
  <property fmtid="{D5CDD505-2E9C-101B-9397-08002B2CF9AE}" pid="3" name="KSOProductBuildVer">
    <vt:lpwstr>2052-12.1.0.16120</vt:lpwstr>
  </property>
</Properties>
</file>