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 tabRatio="500" firstSheet="18" activeTab="2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" sheetId="22" r:id="rId16"/>
    <sheet name="区对下转移支付预算表10-1" sheetId="16" r:id="rId17"/>
    <sheet name="区对下转移支付绩效目标表10-2" sheetId="21" r:id="rId18"/>
    <sheet name="新增资产配置表11" sheetId="18" r:id="rId19"/>
    <sheet name="上级补助项目支出预算表12" sheetId="19" r:id="rId20"/>
    <sheet name="部门项目中期规划预算表13" sheetId="20" r:id="rId21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8">新增资产配置表11!$1:$6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<sst xmlns="http://schemas.openxmlformats.org/spreadsheetml/2006/main" count="1262" uniqueCount="410">
  <si>
    <t>预算01-1表</t>
  </si>
  <si>
    <t>财务收支预算总表</t>
  </si>
  <si>
    <t>单位名称：曲靖市麒麟区茨营中学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</si>
  <si>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</si>
  <si>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</si>
  <si>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</si>
  <si>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</si>
  <si>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</si>
  <si>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</si>
  <si>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</si>
  <si>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</si>
  <si>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</si>
  <si>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</si>
  <si>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</si>
  <si>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</si>
  <si>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</si>
  <si>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</si>
  <si>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</si>
  <si>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</si>
  <si>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</si>
  <si>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</si>
  <si>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</si>
  <si>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</si>
  <si>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</si>
  <si>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</si>
  <si>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</si>
  <si>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</si>
  <si>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</si>
  <si>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</si>
  <si>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</si>
  <si>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</si>
  <si>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</si>
  <si>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</si>
  <si>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</si>
  <si>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</si>
  <si>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</si>
  <si>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</si>
  <si>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</si>
  <si>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</si>
  <si>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</si>
  <si>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</si>
  <si>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</si>
  <si>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105042</t>
  </si>
  <si>
    <t>曲靖市麒麟区茨营中学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</si>
  <si>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</si>
  <si>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</si>
  <si>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</si>
  <si>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</si>
  <si>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</si>
  <si>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</si>
  <si>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</si>
  <si>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</si>
  <si>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</si>
  <si>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</si>
  <si>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</si>
  <si>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</si>
  <si>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</si>
  <si>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</si>
  <si>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</si>
  <si>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</si>
  <si>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</si>
  <si>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</si>
  <si>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</si>
  <si>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</si>
  <si>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</si>
  <si>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</si>
  <si>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</si>
  <si>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</si>
  <si>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</si>
  <si>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</si>
  <si>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</si>
  <si>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</si>
  <si>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</si>
  <si>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</si>
  <si>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</si>
  <si>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</si>
  <si>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</si>
  <si>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</si>
  <si>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</si>
  <si>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</si>
  <si>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</si>
  <si>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</si>
  <si>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</si>
  <si>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</si>
  <si>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</si>
  <si>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</si>
  <si>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</si>
  <si>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</si>
  <si>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</si>
  <si>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</si>
  <si>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</si>
  <si>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</si>
  <si>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</si>
  <si>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</si>
  <si>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</si>
  <si>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</si>
  <si>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</si>
  <si>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</si>
  <si>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</si>
  <si>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</si>
  <si>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</si>
  <si>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</si>
  <si>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</si>
  <si>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</si>
  <si>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</si>
  <si>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</si>
  <si>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</si>
  <si>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</si>
  <si>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</si>
  <si>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</si>
  <si>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</si>
  <si>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</si>
  <si>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</si>
  <si>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</si>
  <si>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</si>
  <si>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</si>
  <si>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</si>
  <si>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</si>
  <si>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</si>
  <si>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</si>
  <si>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</si>
  <si>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</si>
  <si>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</si>
  <si>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</si>
  <si>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</si>
  <si>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</si>
  <si>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</si>
  <si>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</si>
  <si>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</si>
  <si>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</si>
  <si>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</si>
  <si>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</si>
  <si>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</si>
  <si>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</si>
  <si>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</si>
  <si>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</si>
  <si>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</si>
  <si>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</si>
  <si>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</si>
  <si>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</si>
  <si>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</si>
  <si>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</si>
  <si>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</si>
  <si>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</si>
  <si>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</si>
  <si>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</si>
  <si>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</si>
  <si>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</si>
  <si>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</si>
  <si>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</si>
  <si>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</si>
  <si>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</si>
  <si>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</si>
  <si>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</si>
  <si>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</si>
  <si>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</si>
  <si>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</si>
  <si>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</si>
  <si>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</si>
  <si>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</si>
  <si>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</si>
  <si>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</si>
  <si>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</si>
  <si>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</si>
  <si>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奖金</t>
  </si>
  <si>
    <t>07</t>
  </si>
  <si>
    <t>绩效工资</t>
  </si>
  <si>
    <t>商品和服务支出</t>
  </si>
  <si>
    <t>08</t>
  </si>
  <si>
    <t>机关事业单位基本养老保险缴费</t>
  </si>
  <si>
    <t>509</t>
  </si>
  <si>
    <t>对个人和家庭的补助</t>
  </si>
  <si>
    <t>09</t>
  </si>
  <si>
    <t>职业年金缴费</t>
  </si>
  <si>
    <t>社会福利和救助</t>
  </si>
  <si>
    <t>职工基本医疗保险缴费</t>
  </si>
  <si>
    <t>05</t>
  </si>
  <si>
    <t>离退休费</t>
  </si>
  <si>
    <t>公务员医疗补助缴费</t>
  </si>
  <si>
    <t>其他社会保障缴费</t>
  </si>
  <si>
    <t>99</t>
  </si>
  <si>
    <t>其他工资福利支出</t>
  </si>
  <si>
    <t>302</t>
  </si>
  <si>
    <t>办公费</t>
  </si>
  <si>
    <t>水费</t>
  </si>
  <si>
    <t>培训费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</si>
  <si>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</si>
  <si>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</si>
  <si>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</si>
  <si>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</si>
  <si>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</si>
  <si>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</si>
  <si>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</si>
  <si>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</si>
  <si>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生活补助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</si>
  <si>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</si>
  <si>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</si>
  <si>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</si>
  <si>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</si>
  <si>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</si>
  <si>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</si>
  <si>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</si>
  <si>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</si>
  <si>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</si>
  <si>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/>
  </si>
  <si>
    <t>说明：曲靖市麒麟区茨营中学2024年无一般公共预算“三公”经费支出，故此表为空。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</si>
  <si>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</si>
  <si>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</si>
  <si>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</si>
  <si>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</si>
  <si>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</si>
  <si>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</si>
  <si>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</si>
  <si>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</si>
  <si>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</si>
  <si>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</si>
  <si>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</si>
  <si>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</si>
  <si>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</si>
  <si>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</si>
  <si>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</si>
  <si>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</si>
  <si>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</si>
  <si>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</si>
  <si>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</si>
  <si>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530302210000000004141</t>
  </si>
  <si>
    <t>事业人员支出工资</t>
  </si>
  <si>
    <t>30101</t>
  </si>
  <si>
    <t>30102</t>
  </si>
  <si>
    <t>30107</t>
  </si>
  <si>
    <t>530302231100001522717</t>
  </si>
  <si>
    <t>事业人员参照公务员规范后绩效奖</t>
  </si>
  <si>
    <t>530302210000000004142</t>
  </si>
  <si>
    <t>30108</t>
  </si>
  <si>
    <t>30109</t>
  </si>
  <si>
    <t>30110</t>
  </si>
  <si>
    <t>30111</t>
  </si>
  <si>
    <t>30112</t>
  </si>
  <si>
    <t>530302210000000004143</t>
  </si>
  <si>
    <t>30113</t>
  </si>
  <si>
    <t>530302231100001522742</t>
  </si>
  <si>
    <t>一般公用经费</t>
  </si>
  <si>
    <t>30201</t>
  </si>
  <si>
    <t>530302210000000004146</t>
  </si>
  <si>
    <t>其他公用支出</t>
  </si>
  <si>
    <t>30216</t>
  </si>
  <si>
    <t>530302210000000004145</t>
  </si>
  <si>
    <t>30228</t>
  </si>
  <si>
    <t>30302</t>
  </si>
  <si>
    <t>530302210000000004144</t>
  </si>
  <si>
    <t>530302231100001346325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</si>
  <si>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</si>
  <si>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</si>
  <si>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</si>
  <si>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</si>
  <si>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</si>
  <si>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</si>
  <si>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</si>
  <si>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</si>
  <si>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</si>
  <si>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城乡义务教育生均公用专项经费</t>
  </si>
  <si>
    <t>民生类</t>
  </si>
  <si>
    <t>530302241100002445303</t>
  </si>
  <si>
    <t>30205</t>
  </si>
  <si>
    <t>家庭经济困难学生生活补助专项经费</t>
  </si>
  <si>
    <t>530302241100002445278</t>
  </si>
  <si>
    <t>30305</t>
  </si>
  <si>
    <t>农村义务教育学生营养改善计划经费</t>
  </si>
  <si>
    <t>530302241100002445299</t>
  </si>
  <si>
    <t>遗属补助专项资金</t>
  </si>
  <si>
    <t>530302241100002440065</t>
  </si>
  <si>
    <t>义务教育阶段特殊教育学校和随班就读残疾学生生均公用专项经费</t>
  </si>
  <si>
    <t>530302241100002445309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</si>
  <si>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</si>
  <si>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</si>
  <si>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</si>
  <si>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</si>
  <si>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</si>
  <si>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</si>
  <si>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</si>
  <si>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</si>
  <si>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</si>
  <si>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</si>
  <si>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</si>
  <si>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</si>
  <si>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家庭经济困难学生生活补助经费</t>
  </si>
  <si>
    <t>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</si>
  <si>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</si>
  <si>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</si>
  <si>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</si>
  <si>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</si>
  <si>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</si>
  <si>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</si>
  <si>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效益指标</t>
  </si>
  <si>
    <t>经济效益指标</t>
  </si>
  <si>
    <t>视频、电话会议占比</t>
  </si>
  <si>
    <t>100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</si>
  <si>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</si>
  <si>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</si>
  <si>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</si>
  <si>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服务对象满意度指标</t>
  </si>
  <si>
    <t>参会人员满意度</t>
  </si>
  <si>
    <t>反映参会人员对会议开展的满意度。参会人员满意度=（参会满意人数/问卷调查人数）*100%</t>
  </si>
  <si>
    <t xml:space="preserve">义务教育阶段特殊教育学校和随班就读残疾学生生均公用专项经费
</t>
  </si>
  <si>
    <t>质量指标</t>
  </si>
  <si>
    <t>是否纳入年度计划</t>
  </si>
  <si>
    <t>=</t>
  </si>
  <si>
    <t>是/否</t>
  </si>
  <si>
    <t>反映会议是否纳入部门的年度计划。</t>
  </si>
  <si>
    <t>50</t>
  </si>
  <si>
    <t>编外人员工资</t>
  </si>
  <si>
    <t>获补对象数</t>
  </si>
  <si>
    <t>人(人次、家)</t>
  </si>
  <si>
    <t>反映获补助人员、企业的数量情况，也适用补贴、资助等形式的补助。</t>
  </si>
  <si>
    <t>政策宣传次数</t>
  </si>
  <si>
    <t>反映补助政策的宣传力度情况。即通过门户网站、报刊、通信、电视、户外广告等对补助政策进行宣传的次数。</t>
  </si>
  <si>
    <t>时效指标</t>
  </si>
  <si>
    <t>发放及时率</t>
  </si>
  <si>
    <t>反映发放单位及时发放补助资金的情况。
发放及时率=在时限内发放资金/应发放资金*100%</t>
  </si>
  <si>
    <t>带动人均增收</t>
  </si>
  <si>
    <t>20000</t>
  </si>
  <si>
    <t>元</t>
  </si>
  <si>
    <t>反映补助带动人均增收的情况。</t>
  </si>
  <si>
    <t>降低企业成本</t>
  </si>
  <si>
    <t>反映补助有效降低受助企业平均成本的情况。</t>
  </si>
  <si>
    <t>受益对象满意度</t>
  </si>
  <si>
    <t>反映获补助受益对象的满意程度。</t>
  </si>
  <si>
    <t xml:space="preserve">农村义务教育学生营养改善计划
</t>
  </si>
  <si>
    <t>80</t>
  </si>
  <si>
    <t>城乡义务教育生均公用经费</t>
  </si>
  <si>
    <t>预算05-3表</t>
  </si>
  <si>
    <t>项目支出绩效目标表（另文下达）</t>
  </si>
  <si>
    <t>说明：曲靖市麒麟区茨营中学2024年无项目支出绩效目标（另文下达），故此表为空。</t>
  </si>
  <si>
    <t>预算06表</t>
  </si>
  <si>
    <t>政府性基金预算支出预算表</t>
  </si>
  <si>
    <t>单位名称</t>
  </si>
  <si>
    <t>本年政府性基金预算支出</t>
  </si>
  <si>
    <t>说明：曲靖市麒麟区茨营中学2024年无政府性基金预算支出，故此表为空。</t>
  </si>
  <si>
    <t>国有资本经营预算支出预算表</t>
  </si>
  <si>
    <t>本年国有资本经营预算支出</t>
  </si>
  <si>
    <t>说明：曲靖市麒麟区茨营中学2024年无国有资本经营预算支出，故此表为空。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</si>
  <si>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</si>
  <si>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</si>
  <si>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</si>
  <si>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</si>
  <si>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</si>
  <si>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</si>
  <si>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</si>
  <si>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</si>
  <si>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</si>
  <si>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</si>
  <si>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</si>
  <si>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说明：曲靖市麒麟区茨营中学2024年无部门政府采购预算，故此表为空。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</si>
  <si>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</si>
  <si>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</si>
  <si>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</si>
  <si>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</si>
  <si>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</si>
  <si>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</si>
  <si>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</si>
  <si>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</si>
  <si>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</si>
  <si>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说明：曲靖市麒麟区茨营中学2024年无政府购买服务预算，故此表为空。</t>
  </si>
  <si>
    <t>预算10-1表</t>
  </si>
  <si>
    <t>区对下转移支付预算表</t>
  </si>
  <si>
    <t>单位名称（项目）</t>
  </si>
  <si>
    <t>地区</t>
  </si>
  <si>
    <t>政府性基金</t>
  </si>
  <si>
    <t>麒麟区</t>
  </si>
  <si>
    <t>说明：曲靖市麒麟区茨营中学2024年无区对下转移支付预算，故此表为空。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</si>
  <si>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</si>
  <si>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</si>
  <si>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</si>
  <si>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</si>
  <si>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</si>
  <si>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</si>
  <si>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</si>
  <si>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</si>
  <si>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</si>
  <si>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</si>
  <si>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</si>
  <si>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</si>
  <si>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</si>
  <si>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</si>
  <si>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预算10-2表</t>
  </si>
  <si>
    <t>区对下转移支付绩效目标表</t>
  </si>
  <si>
    <t>说明：曲靖市麒麟区茨营中学2024年无区对下转移支付，故此表为空。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</si>
  <si>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</si>
  <si>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</si>
  <si>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</si>
  <si>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</si>
  <si>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</si>
  <si>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</si>
  <si>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</si>
  <si>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</si>
  <si>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</si>
  <si>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说明：曲靖市麒麟区茨营中学2024年无新增资产配置，故此表为空。</t>
  </si>
  <si>
    <t>预算12表</t>
  </si>
  <si>
    <t>上级补助项目支出预算表</t>
  </si>
  <si>
    <t>上级补助</t>
  </si>
  <si>
    <t>说明：曲靖市麒麟区茨营中学2024年无上级补助项目支出，故此表为空。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</si>
  <si>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</si>
  <si>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</si>
  <si>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</si>
  <si>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</si>
  <si>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</si>
  <si>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</si>
  <si>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</si>
  <si>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</si>
  <si>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312 民生类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</si>
</sst>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0.00_);[Red]\-0.00\ "/>
  </numFmts>
  <fonts count="55"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Arial"/>
      <charset val="1"/>
    </font>
    <font>
      <sz val="11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rgb="FF000000"/>
      <name val="宋体"/>
      <charset val="134"/>
      <scheme val="minor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Microsoft Sans Serif"/>
      <charset val="1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10.5"/>
      <color theme="1"/>
      <name val="norm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8" applyNumberFormat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44" fillId="4" borderId="18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49" fontId="0" fillId="0" borderId="1">
      <alignment horizontal="left" vertical="center" wrapText="1"/>
    </xf>
    <xf numFmtId="0" fontId="7" fillId="0" borderId="2">
      <alignment horizontal="center" vertical="center"/>
    </xf>
    <xf numFmtId="0" fontId="7" fillId="0" borderId="4">
      <alignment horizontal="center" vertical="center"/>
    </xf>
    <xf numFmtId="0" fontId="10" fillId="0" borderId="5">
      <alignment horizontal="center" vertical="center"/>
      <protection locked="0"/>
    </xf>
    <xf numFmtId="0" fontId="10" fillId="0" borderId="7">
      <alignment horizontal="right" vertical="center"/>
      <protection locked="0"/>
    </xf>
    <xf numFmtId="0" fontId="7" fillId="0" borderId="12">
      <alignment horizontal="center" vertical="center"/>
    </xf>
    <xf numFmtId="3" fontId="7" fillId="0" borderId="12">
      <alignment horizontal="center" vertical="center"/>
      <protection locked="0"/>
    </xf>
    <xf numFmtId="3" fontId="7" fillId="0" borderId="12">
      <alignment horizontal="center" vertical="center"/>
    </xf>
    <xf numFmtId="0" fontId="8" fillId="0" borderId="13">
      <alignment horizontal="center" vertical="center" wrapText="1"/>
      <protection locked="0"/>
    </xf>
    <xf numFmtId="3" fontId="7" fillId="0" borderId="12">
      <alignment horizontal="center" vertical="top"/>
      <protection locked="0"/>
    </xf>
    <xf numFmtId="0" fontId="8" fillId="0" borderId="12">
      <alignment horizontal="center" vertical="top"/>
    </xf>
    <xf numFmtId="0" fontId="7" fillId="0" borderId="2">
      <alignment horizontal="center" vertical="center"/>
      <protection locked="0"/>
    </xf>
    <xf numFmtId="0" fontId="7" fillId="0" borderId="4">
      <alignment horizontal="center" vertical="center" wrapText="1"/>
    </xf>
    <xf numFmtId="0" fontId="7" fillId="0" borderId="1">
      <alignment horizontal="center" vertical="center"/>
    </xf>
    <xf numFmtId="0" fontId="8" fillId="0" borderId="1">
      <alignment horizontal="center"/>
    </xf>
    <xf numFmtId="49" fontId="7" fillId="0" borderId="1">
      <alignment horizontal="center" vertical="center"/>
      <protection locked="0"/>
    </xf>
    <xf numFmtId="49" fontId="7" fillId="0" borderId="5">
      <alignment horizontal="center" vertical="center" wrapText="1"/>
    </xf>
    <xf numFmtId="49" fontId="7" fillId="0" borderId="7">
      <alignment horizontal="center" vertical="center" wrapText="1"/>
    </xf>
    <xf numFmtId="0" fontId="7" fillId="0" borderId="5">
      <alignment horizontal="center" vertical="center"/>
      <protection locked="0"/>
    </xf>
    <xf numFmtId="49" fontId="7" fillId="0" borderId="1">
      <alignment horizontal="center" vertical="center"/>
    </xf>
    <xf numFmtId="0" fontId="8" fillId="0" borderId="7">
      <alignment horizontal="center" vertical="center"/>
    </xf>
    <xf numFmtId="49" fontId="7" fillId="0" borderId="6">
      <alignment horizontal="center" vertical="center" wrapText="1"/>
    </xf>
    <xf numFmtId="0" fontId="53" fillId="0" borderId="5">
      <alignment horizontal="center" vertical="center"/>
    </xf>
    <xf numFmtId="0" fontId="53" fillId="0" borderId="6">
      <alignment horizontal="center" vertical="center"/>
    </xf>
    <xf numFmtId="0" fontId="53" fillId="0" borderId="7">
      <alignment horizontal="center" vertical="center"/>
    </xf>
    <xf numFmtId="0" fontId="7" fillId="0" borderId="6">
      <alignment horizontal="center" vertical="center"/>
      <protection locked="0"/>
    </xf>
    <xf numFmtId="0" fontId="7" fillId="0" borderId="7">
      <alignment horizontal="center" vertical="center"/>
      <protection locked="0"/>
    </xf>
    <xf numFmtId="0" fontId="7" fillId="0" borderId="1">
      <alignment horizontal="center" vertical="center"/>
      <protection locked="0"/>
    </xf>
    <xf numFmtId="0" fontId="54" fillId="0" borderId="1">
      <alignment horizontal="center" vertical="center"/>
    </xf>
    <xf numFmtId="0" fontId="8" fillId="0" borderId="1">
      <alignment horizontal="center" vertical="center"/>
      <protection locked="0"/>
    </xf>
    <xf numFmtId="0" fontId="7" fillId="0" borderId="1">
      <alignment horizontal="center" vertical="center" wrapText="1"/>
      <protection locked="0"/>
    </xf>
    <xf numFmtId="0" fontId="7" fillId="0" borderId="2">
      <alignment horizontal="center" vertical="center" wrapText="1"/>
      <protection locked="0"/>
    </xf>
    <xf numFmtId="0" fontId="7" fillId="0" borderId="3">
      <alignment horizontal="center" vertical="center" wrapText="1"/>
      <protection locked="0"/>
    </xf>
    <xf numFmtId="0" fontId="7" fillId="0" borderId="3">
      <alignment horizontal="center" vertical="center"/>
      <protection locked="0"/>
    </xf>
    <xf numFmtId="0" fontId="7" fillId="0" borderId="3">
      <alignment horizontal="center" vertical="center"/>
    </xf>
    <xf numFmtId="0" fontId="7" fillId="0" borderId="4">
      <alignment horizontal="center" vertical="center"/>
      <protection locked="0"/>
    </xf>
    <xf numFmtId="0" fontId="10" fillId="0" borderId="1">
      <alignment horizontal="left" vertical="center"/>
    </xf>
    <xf numFmtId="0" fontId="8" fillId="0" borderId="5">
      <alignment horizontal="center" vertical="center" wrapText="1"/>
      <protection locked="0"/>
    </xf>
    <xf numFmtId="0" fontId="10" fillId="0" borderId="6">
      <alignment horizontal="left" vertical="center"/>
      <protection locked="0"/>
    </xf>
    <xf numFmtId="0" fontId="10" fillId="0" borderId="7">
      <alignment horizontal="left" vertical="center"/>
      <protection locked="0"/>
    </xf>
    <xf numFmtId="0" fontId="7" fillId="0" borderId="5">
      <alignment horizontal="center" vertical="center" wrapText="1"/>
      <protection locked="0"/>
    </xf>
    <xf numFmtId="0" fontId="7" fillId="0" borderId="7">
      <alignment horizontal="center" vertical="center" wrapText="1"/>
      <protection locked="0"/>
    </xf>
    <xf numFmtId="0" fontId="7" fillId="0" borderId="4">
      <alignment horizontal="center" vertical="center" wrapText="1"/>
      <protection locked="0"/>
    </xf>
    <xf numFmtId="0" fontId="7" fillId="0" borderId="6">
      <alignment horizontal="center" vertical="center" wrapText="1"/>
      <protection locked="0"/>
    </xf>
    <xf numFmtId="0" fontId="8" fillId="0" borderId="7">
      <alignment horizontal="center"/>
    </xf>
    <xf numFmtId="0" fontId="8" fillId="0" borderId="1">
      <alignment horizontal="center" vertical="center"/>
    </xf>
    <xf numFmtId="0" fontId="7" fillId="0" borderId="1">
      <alignment horizontal="center" vertical="center" wrapText="1"/>
    </xf>
    <xf numFmtId="0" fontId="7" fillId="0" borderId="3">
      <alignment horizontal="center" vertical="center" wrapText="1"/>
    </xf>
    <xf numFmtId="0" fontId="10" fillId="0" borderId="6">
      <alignment horizontal="left" vertical="center"/>
    </xf>
    <xf numFmtId="0" fontId="10" fillId="0" borderId="7">
      <alignment horizontal="left" vertical="center"/>
    </xf>
    <xf numFmtId="0" fontId="7" fillId="0" borderId="8">
      <alignment horizontal="center" vertical="center"/>
    </xf>
    <xf numFmtId="0" fontId="7" fillId="0" borderId="13">
      <alignment horizontal="center" vertical="center" wrapText="1"/>
      <protection locked="0"/>
    </xf>
    <xf numFmtId="0" fontId="10" fillId="0" borderId="5">
      <alignment horizontal="center" vertical="center" wrapText="1"/>
      <protection locked="0"/>
    </xf>
    <xf numFmtId="0" fontId="10" fillId="0" borderId="6">
      <alignment horizontal="left" vertical="center" wrapText="1"/>
      <protection locked="0"/>
    </xf>
    <xf numFmtId="0" fontId="10" fillId="0" borderId="7">
      <alignment horizontal="left" vertical="center" wrapText="1"/>
      <protection locked="0"/>
    </xf>
    <xf numFmtId="0" fontId="8" fillId="0" borderId="0">
      <alignment vertical="top"/>
      <protection locked="0"/>
    </xf>
    <xf numFmtId="0" fontId="7" fillId="0" borderId="0">
      <alignment horizontal="left" vertical="center"/>
      <protection locked="0"/>
    </xf>
    <xf numFmtId="0" fontId="10" fillId="0" borderId="0">
      <alignment horizontal="right"/>
      <protection locked="0"/>
    </xf>
  </cellStyleXfs>
  <cellXfs count="29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95" applyFont="1" applyBorder="1">
      <alignment horizontal="center" vertical="center"/>
    </xf>
    <xf numFmtId="0" fontId="8" fillId="0" borderId="1" xfId="79" applyFont="1" applyBorder="1">
      <alignment horizontal="center" vertical="center"/>
      <protection locked="0"/>
    </xf>
    <xf numFmtId="49" fontId="9" fillId="0" borderId="1" xfId="50" applyNumberFormat="1" applyFont="1" applyBorder="1">
      <alignment horizontal="left" vertical="center" wrapText="1"/>
    </xf>
    <xf numFmtId="0" fontId="1" fillId="0" borderId="1" xfId="0" applyFont="1" applyFill="1" applyBorder="1" applyAlignment="1"/>
    <xf numFmtId="176" fontId="9" fillId="0" borderId="1" xfId="0" applyNumberFormat="1" applyFont="1" applyFill="1" applyBorder="1" applyAlignment="1">
      <alignment horizontal="right" vertical="center"/>
    </xf>
    <xf numFmtId="0" fontId="10" fillId="0" borderId="1" xfId="102" applyFont="1" applyBorder="1">
      <alignment horizontal="center" vertical="center" wrapText="1"/>
      <protection locked="0"/>
    </xf>
    <xf numFmtId="0" fontId="10" fillId="0" borderId="1" xfId="103" applyFont="1" applyBorder="1">
      <alignment horizontal="left" vertical="center" wrapText="1"/>
      <protection locked="0"/>
    </xf>
    <xf numFmtId="0" fontId="10" fillId="0" borderId="1" xfId="104" applyFont="1" applyBorder="1">
      <alignment horizontal="lef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left" vertical="center" wrapText="1"/>
    </xf>
    <xf numFmtId="0" fontId="12" fillId="0" borderId="1" xfId="49" applyFont="1" applyFill="1" applyBorder="1" applyAlignment="1" applyProtection="1">
      <alignment horizontal="left" vertical="center" wrapText="1"/>
      <protection locked="0"/>
    </xf>
    <xf numFmtId="0" fontId="5" fillId="0" borderId="1" xfId="49" applyFont="1" applyFill="1" applyBorder="1" applyAlignment="1" applyProtection="1">
      <alignment horizontal="right" vertical="center" wrapText="1"/>
    </xf>
    <xf numFmtId="0" fontId="5" fillId="0" borderId="1" xfId="49" applyFont="1" applyFill="1" applyBorder="1" applyAlignment="1" applyProtection="1">
      <alignment horizontal="right" vertical="center" wrapText="1"/>
      <protection locked="0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left" vertical="center"/>
    </xf>
    <xf numFmtId="0" fontId="12" fillId="0" borderId="7" xfId="49" applyFont="1" applyFill="1" applyBorder="1" applyAlignment="1" applyProtection="1">
      <alignment horizontal="left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righ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vertical="center" wrapText="1"/>
      <protection locked="0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0" fillId="0" borderId="0" xfId="49" applyFill="1" applyBorder="1" applyAlignment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>
      <alignment horizontal="center" vertical="center"/>
      <protection locked="0"/>
    </xf>
    <xf numFmtId="0" fontId="0" fillId="0" borderId="0" xfId="49" applyFill="1" applyBorder="1" applyAlignment="1">
      <alignment horizontal="left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/>
      <protection locked="0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 applyProtection="1">
      <alignment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center" vertical="center"/>
      <protection locked="0"/>
    </xf>
    <xf numFmtId="0" fontId="10" fillId="0" borderId="1" xfId="49" applyFont="1" applyFill="1" applyBorder="1" applyAlignment="1">
      <alignment horizontal="left" vertical="center" wrapText="1"/>
      <protection locked="0"/>
    </xf>
    <xf numFmtId="0" fontId="10" fillId="0" borderId="0" xfId="49" applyFont="1" applyFill="1" applyBorder="1" applyAlignment="1">
      <alignment horizontal="right" vertical="center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18" fillId="0" borderId="5" xfId="49" applyFont="1" applyFill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right" vertical="center"/>
      <protection locked="0"/>
    </xf>
    <xf numFmtId="0" fontId="0" fillId="0" borderId="5" xfId="49" applyFont="1" applyFill="1" applyBorder="1" applyAlignment="1" applyProtection="1">
      <alignment horizontal="right" vertical="center"/>
      <protection locked="0"/>
    </xf>
    <xf numFmtId="0" fontId="0" fillId="0" borderId="1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9" xfId="49" applyFont="1" applyFill="1" applyBorder="1" applyAlignment="1" applyProtection="1">
      <alignment horizontal="center" vertical="center"/>
    </xf>
    <xf numFmtId="0" fontId="10" fillId="0" borderId="9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9" fillId="0" borderId="0" xfId="49" applyFont="1" applyFill="1" applyBorder="1" applyAlignment="1" applyProtection="1">
      <alignment horizontal="right"/>
      <protection locked="0"/>
    </xf>
    <xf numFmtId="49" fontId="19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20" fillId="0" borderId="0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49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177" fontId="5" fillId="0" borderId="1" xfId="49" applyNumberFormat="1" applyFont="1" applyFill="1" applyBorder="1" applyAlignment="1" applyProtection="1">
      <alignment horizontal="right" vertical="center"/>
      <protection locked="0"/>
    </xf>
    <xf numFmtId="177" fontId="5" fillId="0" borderId="1" xfId="49" applyNumberFormat="1" applyFont="1" applyFill="1" applyBorder="1" applyAlignment="1" applyProtection="1">
      <alignment horizontal="right" vertical="center" wrapText="1"/>
      <protection locked="0"/>
    </xf>
    <xf numFmtId="177" fontId="5" fillId="0" borderId="1" xfId="49" applyNumberFormat="1" applyFont="1" applyFill="1" applyBorder="1" applyAlignment="1" applyProtection="1">
      <alignment horizontal="right" vertical="center"/>
    </xf>
    <xf numFmtId="177" fontId="5" fillId="0" borderId="1" xfId="49" applyNumberFormat="1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96" applyFont="1" applyBorder="1">
      <alignment horizontal="center" vertical="center" wrapText="1"/>
    </xf>
    <xf numFmtId="0" fontId="7" fillId="0" borderId="1" xfId="77" applyFont="1" applyBorder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49" applyFont="1" applyFill="1" applyBorder="1" applyAlignment="1" applyProtection="1">
      <alignment vertical="top"/>
    </xf>
    <xf numFmtId="0" fontId="7" fillId="0" borderId="1" xfId="97" applyFont="1" applyBorder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98" applyFont="1" applyBorder="1">
      <alignment horizontal="left" vertical="center"/>
    </xf>
    <xf numFmtId="0" fontId="10" fillId="0" borderId="1" xfId="99" applyFont="1" applyBorder="1">
      <alignment horizontal="left" vertical="center"/>
    </xf>
    <xf numFmtId="0" fontId="7" fillId="0" borderId="1" xfId="100" applyFont="1" applyBorder="1">
      <alignment horizontal="center" vertical="center"/>
    </xf>
    <xf numFmtId="0" fontId="7" fillId="0" borderId="1" xfId="101" applyFont="1" applyBorder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7" fillId="0" borderId="0" xfId="106" applyFont="1" applyBorder="1">
      <alignment horizontal="lef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" xfId="81" applyFont="1" applyFill="1" applyBorder="1" applyAlignment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82" applyFont="1" applyFill="1" applyBorder="1" applyAlignment="1">
      <alignment horizontal="center" vertical="center" wrapText="1"/>
      <protection locked="0"/>
    </xf>
    <xf numFmtId="0" fontId="7" fillId="0" borderId="1" xfId="83" applyFont="1" applyFill="1" applyBorder="1" applyAlignment="1">
      <alignment horizontal="center" vertical="center"/>
      <protection locked="0"/>
    </xf>
    <xf numFmtId="0" fontId="7" fillId="0" borderId="1" xfId="84" applyFont="1" applyFill="1" applyBorder="1" applyAlignment="1">
      <alignment horizontal="center" vertical="center"/>
    </xf>
    <xf numFmtId="0" fontId="7" fillId="0" borderId="1" xfId="85" applyFont="1" applyFill="1" applyBorder="1" applyAlignment="1">
      <alignment horizontal="center" vertical="center"/>
      <protection locked="0"/>
    </xf>
    <xf numFmtId="0" fontId="10" fillId="0" borderId="1" xfId="86" applyFont="1" applyBorder="1">
      <alignment horizontal="left" vertical="center"/>
    </xf>
    <xf numFmtId="49" fontId="9" fillId="0" borderId="1" xfId="50" applyNumberFormat="1" applyFont="1" applyBorder="1" applyAlignment="1">
      <alignment horizontal="left" vertical="center" wrapText="1" indent="1"/>
    </xf>
    <xf numFmtId="0" fontId="8" fillId="0" borderId="1" xfId="87" applyFont="1" applyFill="1" applyBorder="1" applyAlignment="1">
      <alignment horizontal="center" vertical="center" wrapText="1"/>
      <protection locked="0"/>
    </xf>
    <xf numFmtId="0" fontId="10" fillId="0" borderId="1" xfId="88" applyFont="1" applyFill="1" applyBorder="1" applyAlignment="1">
      <alignment horizontal="left" vertical="center"/>
      <protection locked="0"/>
    </xf>
    <xf numFmtId="0" fontId="10" fillId="0" borderId="1" xfId="89" applyFont="1" applyFill="1" applyBorder="1" applyAlignment="1">
      <alignment horizontal="left" vertical="center"/>
      <protection locked="0"/>
    </xf>
    <xf numFmtId="0" fontId="7" fillId="0" borderId="0" xfId="0" applyFont="1" applyFill="1" applyBorder="1" applyAlignment="1"/>
    <xf numFmtId="0" fontId="7" fillId="0" borderId="1" xfId="90" applyFont="1" applyFill="1" applyBorder="1" applyAlignment="1">
      <alignment horizontal="center" vertical="center" wrapText="1"/>
      <protection locked="0"/>
    </xf>
    <xf numFmtId="0" fontId="7" fillId="0" borderId="1" xfId="91" applyFont="1" applyFill="1" applyBorder="1" applyAlignment="1">
      <alignment horizontal="center" vertical="center" wrapText="1"/>
      <protection locked="0"/>
    </xf>
    <xf numFmtId="0" fontId="7" fillId="0" borderId="1" xfId="80" applyFont="1" applyBorder="1">
      <alignment horizontal="center" vertical="center" wrapText="1"/>
      <protection locked="0"/>
    </xf>
    <xf numFmtId="0" fontId="7" fillId="0" borderId="1" xfId="92" applyFont="1" applyFill="1" applyBorder="1" applyAlignment="1">
      <alignment horizontal="center" vertical="center" wrapText="1"/>
      <protection locked="0"/>
    </xf>
    <xf numFmtId="0" fontId="8" fillId="0" borderId="0" xfId="105" applyFont="1" applyBorder="1">
      <alignment vertical="top"/>
      <protection locked="0"/>
    </xf>
    <xf numFmtId="0" fontId="7" fillId="0" borderId="1" xfId="93" applyFont="1" applyFill="1" applyBorder="1" applyAlignment="1">
      <alignment horizontal="center" vertical="center" wrapText="1"/>
      <protection locked="0"/>
    </xf>
    <xf numFmtId="0" fontId="10" fillId="0" borderId="0" xfId="107" applyFont="1" applyBorder="1">
      <alignment horizontal="right"/>
      <protection locked="0"/>
    </xf>
    <xf numFmtId="0" fontId="8" fillId="0" borderId="1" xfId="64" applyFont="1" applyBorder="1">
      <alignment horizontal="center"/>
    </xf>
    <xf numFmtId="0" fontId="8" fillId="0" borderId="1" xfId="94" applyFont="1" applyFill="1" applyBorder="1" applyAlignment="1">
      <alignment horizontal="center"/>
    </xf>
    <xf numFmtId="0" fontId="24" fillId="0" borderId="0" xfId="49" applyFont="1" applyFill="1" applyBorder="1" applyAlignment="1" applyProtection="1">
      <alignment horizontal="center"/>
    </xf>
    <xf numFmtId="0" fontId="24" fillId="0" borderId="0" xfId="49" applyFont="1" applyFill="1" applyBorder="1" applyAlignment="1" applyProtection="1">
      <alignment horizontal="center" wrapText="1"/>
    </xf>
    <xf numFmtId="0" fontId="24" fillId="0" borderId="0" xfId="49" applyFont="1" applyFill="1" applyBorder="1" applyAlignment="1" applyProtection="1">
      <alignment wrapText="1"/>
    </xf>
    <xf numFmtId="0" fontId="24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right" wrapText="1"/>
    </xf>
    <xf numFmtId="0" fontId="25" fillId="0" borderId="0" xfId="49" applyFont="1" applyFill="1" applyBorder="1" applyAlignment="1" applyProtection="1">
      <alignment horizontal="center" vertical="center" wrapText="1"/>
    </xf>
    <xf numFmtId="0" fontId="24" fillId="0" borderId="1" xfId="49" applyFont="1" applyFill="1" applyBorder="1" applyAlignment="1" applyProtection="1">
      <alignment horizontal="center" vertical="center" wrapText="1"/>
    </xf>
    <xf numFmtId="0" fontId="24" fillId="0" borderId="5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>
      <alignment horizontal="left"/>
    </xf>
    <xf numFmtId="49" fontId="2" fillId="0" borderId="0" xfId="49" applyNumberFormat="1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vertical="top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71" applyNumberFormat="1" applyFont="1" applyBorder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/>
    <xf numFmtId="0" fontId="27" fillId="0" borderId="1" xfId="0" applyFont="1" applyFill="1" applyBorder="1" applyAlignment="1">
      <alignment horizontal="left" indent="1"/>
    </xf>
    <xf numFmtId="0" fontId="27" fillId="0" borderId="1" xfId="72" applyFont="1" applyBorder="1">
      <alignment horizontal="center" vertical="center"/>
    </xf>
    <xf numFmtId="0" fontId="27" fillId="0" borderId="1" xfId="73" applyFont="1" applyBorder="1">
      <alignment horizontal="center" vertical="center"/>
    </xf>
    <xf numFmtId="0" fontId="27" fillId="0" borderId="1" xfId="74" applyFont="1" applyBorder="1">
      <alignment horizontal="center" vertical="center"/>
    </xf>
    <xf numFmtId="176" fontId="29" fillId="0" borderId="1" xfId="0" applyNumberFormat="1" applyFont="1" applyFill="1" applyBorder="1" applyAlignment="1">
      <alignment horizontal="right" vertical="center"/>
    </xf>
    <xf numFmtId="176" fontId="29" fillId="0" borderId="1" xfId="0" applyNumberFormat="1" applyFont="1" applyFill="1" applyBorder="1" applyAlignment="1">
      <alignment horizontal="right" vertical="center" indent="1"/>
    </xf>
    <xf numFmtId="176" fontId="29" fillId="0" borderId="1" xfId="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 applyProtection="1">
      <alignment horizontal="right" vertical="center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75" applyFont="1" applyBorder="1">
      <alignment horizontal="center" vertical="center"/>
      <protection locked="0"/>
    </xf>
    <xf numFmtId="0" fontId="27" fillId="0" borderId="1" xfId="76" applyFont="1" applyBorder="1">
      <alignment horizontal="center" vertical="center"/>
      <protection locked="0"/>
    </xf>
    <xf numFmtId="0" fontId="27" fillId="0" borderId="1" xfId="77" applyFont="1" applyBorder="1">
      <alignment horizontal="center" vertical="center"/>
      <protection locked="0"/>
    </xf>
    <xf numFmtId="0" fontId="28" fillId="0" borderId="1" xfId="78" applyFont="1" applyBorder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7" fillId="0" borderId="1" xfId="66" applyNumberFormat="1" applyFont="1" applyBorder="1">
      <alignment horizontal="center" vertical="center" wrapText="1"/>
    </xf>
    <xf numFmtId="49" fontId="7" fillId="0" borderId="1" xfId="67" applyNumberFormat="1" applyFont="1" applyBorder="1">
      <alignment horizontal="center" vertical="center" wrapText="1"/>
    </xf>
    <xf numFmtId="0" fontId="7" fillId="0" borderId="1" xfId="68" applyFont="1" applyBorder="1">
      <alignment horizontal="center" vertical="center"/>
      <protection locked="0"/>
    </xf>
    <xf numFmtId="49" fontId="7" fillId="0" borderId="1" xfId="69" applyNumberFormat="1" applyFont="1" applyBorder="1">
      <alignment horizontal="center" vertical="center"/>
    </xf>
    <xf numFmtId="0" fontId="7" fillId="0" borderId="1" xfId="63" applyFont="1" applyBorder="1">
      <alignment horizontal="center" vertical="center"/>
    </xf>
    <xf numFmtId="49" fontId="7" fillId="0" borderId="1" xfId="65" applyNumberFormat="1" applyFont="1" applyBorder="1">
      <alignment horizontal="center" vertical="center"/>
      <protection locked="0"/>
    </xf>
    <xf numFmtId="49" fontId="9" fillId="0" borderId="1" xfId="50" applyNumberFormat="1" applyFont="1" applyBorder="1" applyAlignment="1">
      <alignment horizontal="left" vertical="center" wrapText="1" indent="2"/>
    </xf>
    <xf numFmtId="0" fontId="8" fillId="0" borderId="1" xfId="0" applyFont="1" applyFill="1" applyBorder="1" applyAlignment="1">
      <alignment horizontal="center" vertical="center"/>
    </xf>
    <xf numFmtId="0" fontId="8" fillId="0" borderId="1" xfId="70" applyFont="1" applyBorder="1">
      <alignment horizontal="center" vertical="center"/>
    </xf>
    <xf numFmtId="0" fontId="3" fillId="0" borderId="0" xfId="49" applyFont="1" applyFill="1" applyBorder="1" applyAlignment="1" applyProtection="1">
      <alignment vertical="center"/>
    </xf>
    <xf numFmtId="0" fontId="30" fillId="0" borderId="0" xfId="49" applyFont="1" applyFill="1" applyBorder="1" applyAlignment="1" applyProtection="1">
      <alignment horizontal="center" vertical="center"/>
    </xf>
    <xf numFmtId="0" fontId="31" fillId="0" borderId="0" xfId="49" applyFont="1" applyFill="1" applyBorder="1" applyAlignment="1" applyProtection="1">
      <alignment horizontal="center" vertical="center"/>
    </xf>
    <xf numFmtId="49" fontId="32" fillId="0" borderId="1" xfId="50" applyNumberFormat="1" applyFont="1" applyBorder="1" applyAlignment="1">
      <alignment horizontal="center" vertical="center" wrapText="1"/>
    </xf>
    <xf numFmtId="0" fontId="7" fillId="0" borderId="1" xfId="61" applyFont="1" applyBorder="1">
      <alignment horizontal="center" vertical="center"/>
      <protection locked="0"/>
    </xf>
    <xf numFmtId="49" fontId="9" fillId="0" borderId="1" xfId="50" applyNumberFormat="1" applyFont="1" applyBorder="1" applyAlignment="1">
      <alignment horizontal="center" vertical="center" wrapText="1"/>
    </xf>
    <xf numFmtId="0" fontId="7" fillId="0" borderId="1" xfId="62" applyFont="1" applyBorder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/>
    </xf>
    <xf numFmtId="0" fontId="7" fillId="0" borderId="1" xfId="55" applyFont="1" applyBorder="1">
      <alignment horizontal="center" vertical="center"/>
    </xf>
    <xf numFmtId="3" fontId="7" fillId="0" borderId="1" xfId="56" applyNumberFormat="1" applyFont="1" applyBorder="1">
      <alignment horizontal="center" vertical="center"/>
      <protection locked="0"/>
    </xf>
    <xf numFmtId="3" fontId="7" fillId="0" borderId="1" xfId="57" applyNumberFormat="1" applyFont="1" applyBorder="1">
      <alignment horizontal="center" vertical="center"/>
    </xf>
    <xf numFmtId="0" fontId="8" fillId="0" borderId="1" xfId="58" applyFont="1" applyBorder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3" fontId="7" fillId="0" borderId="1" xfId="59" applyNumberFormat="1" applyFont="1" applyBorder="1">
      <alignment horizontal="center" vertical="top"/>
      <protection locked="0"/>
    </xf>
    <xf numFmtId="0" fontId="8" fillId="0" borderId="1" xfId="60" applyFont="1" applyBorder="1">
      <alignment horizontal="center" vertical="top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3" fontId="3" fillId="0" borderId="5" xfId="49" applyNumberFormat="1" applyFont="1" applyFill="1" applyBorder="1" applyAlignment="1" applyProtection="1">
      <alignment horizontal="center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0" fontId="10" fillId="0" borderId="1" xfId="53" applyFont="1" applyBorder="1">
      <alignment horizontal="center" vertical="center"/>
      <protection locked="0"/>
    </xf>
    <xf numFmtId="0" fontId="10" fillId="0" borderId="1" xfId="54" applyFont="1" applyBorder="1">
      <alignment horizontal="right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2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3" fontId="3" fillId="0" borderId="4" xfId="49" applyNumberFormat="1" applyFont="1" applyFill="1" applyBorder="1" applyAlignment="1" applyProtection="1">
      <alignment horizontal="center" vertical="center"/>
    </xf>
    <xf numFmtId="3" fontId="3" fillId="0" borderId="12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top"/>
    </xf>
    <xf numFmtId="0" fontId="7" fillId="0" borderId="1" xfId="51" applyFont="1" applyBorder="1">
      <alignment horizontal="center" vertical="center"/>
    </xf>
    <xf numFmtId="0" fontId="7" fillId="0" borderId="1" xfId="52" applyFont="1" applyBorder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107" applyFont="1" applyBorder="1" quotePrefix="1">
      <alignment horizontal="right"/>
      <protection locked="0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TextStyle" xfId="50"/>
    <cellStyle name="部门项目中期规划预算表13 __b-21-0" xfId="51"/>
    <cellStyle name="部门项目中期规划预算表13 __b-22-0" xfId="52"/>
    <cellStyle name="部门收入预算表01-2 __b-9-0" xfId="53"/>
    <cellStyle name="部门收入预算表01-2 __b-16-0" xfId="54"/>
    <cellStyle name="部门政府采购预算表08 __b-15-0" xfId="55"/>
    <cellStyle name="部门支出预算表01-03 __b-19-0" xfId="56"/>
    <cellStyle name="部门支出预算表01-03 __b-20-0" xfId="57"/>
    <cellStyle name="部门支出预算表01-03 __b-7-0" xfId="58"/>
    <cellStyle name="部门支出预算表01-03 __b-28-0" xfId="59"/>
    <cellStyle name="部门支出预算表01-03 __b-29-0" xfId="60"/>
    <cellStyle name="国有资本经营预算支出表07 __b-4-0" xfId="61"/>
    <cellStyle name="部门项目中期规划预算表13 __b-17-0" xfId="62"/>
    <cellStyle name="市对下转移支付预算表10-1 __b-6-0" xfId="63"/>
    <cellStyle name="市对下转移支付预算表10-1 __b-30-0" xfId="64"/>
    <cellStyle name="国有资本经营预算支出表07 __b-13-0" xfId="65"/>
    <cellStyle name="一般公共预算支出预算表（按经济科目分类）02-3 __b-5-0" xfId="66"/>
    <cellStyle name="一般公共预算支出预算表（按经济科目分类）02-3 __b-15-0" xfId="67"/>
    <cellStyle name="市对下转移支付预算表10-1 __b-25-0" xfId="68"/>
    <cellStyle name="一般公共预算支出预算表（按经济科目分类）02-3 __b-6-0" xfId="69"/>
    <cellStyle name="一般公共预算支出预算表（按经济科目分类）02-3 __b-36-0" xfId="70"/>
    <cellStyle name="一般公共预算支出预算表（按经济科目分类）02-3 __b-12-0" xfId="71"/>
    <cellStyle name="一般公共预算支出预算表（按经济科目分类）02-3 __b-9-0" xfId="72"/>
    <cellStyle name="一般公共预算支出预算表（按经济科目分类）02-3 __b-14-0" xfId="73"/>
    <cellStyle name="一般公共预算支出预算表（按经济科目分类）02-3 __b-16-0" xfId="74"/>
    <cellStyle name="政府购买服务预算表09 __b-35-0" xfId="75"/>
    <cellStyle name="基本支出预算表（人员类.运转类公用经费项目）04 __b-33-0" xfId="76"/>
    <cellStyle name="市对下转移支付绩效目标表10-2 __b-10-0" xfId="77"/>
    <cellStyle name="一般公共预算支出预算表（按经济科目分类）02-3 __b-33-0" xfId="78"/>
    <cellStyle name="部门项目中期规划预算表13 __b-28-0" xfId="79"/>
    <cellStyle name="市对下转移支付绩效目标表10-2 __b-13-0" xfId="80"/>
    <cellStyle name="部门项目中期规划预算表13 __b-4-0" xfId="81"/>
    <cellStyle name="部门项目中期规划预算表13 __b-5-0" xfId="82"/>
    <cellStyle name="国有资本经营预算支出表07 __b-5-0" xfId="83"/>
    <cellStyle name="上级补助项目支出预算表12 __b-20-0" xfId="84"/>
    <cellStyle name="基本支出预算表（人员类.运转类公用经费项目）04 __b-7-0" xfId="85"/>
    <cellStyle name="基本支出预算表（人员类.运转类公用经费项目）04 __b-9-0" xfId="86"/>
    <cellStyle name="上级补助项目支出预算表12 __b-10-0" xfId="87"/>
    <cellStyle name="基本支出预算表（人员类.运转类公用经费项目）04 __b-15-0" xfId="88"/>
    <cellStyle name="基本支出预算表（人员类.运转类公用经费项目）04 __b-17-0" xfId="89"/>
    <cellStyle name="基本支出预算表（人员类.运转类公用经费项目）04 __b-24-0" xfId="90"/>
    <cellStyle name="基本支出预算表（人员类.运转类公用经费项目）04 __b-29-0" xfId="91"/>
    <cellStyle name="部门项目中期规划预算表13 __b-6-0" xfId="92"/>
    <cellStyle name="政府购买服务预算表09 __b-31-0" xfId="93"/>
    <cellStyle name="基本支出预算表（人员类.运转类公用经费项目）04 __b-40-0" xfId="94"/>
    <cellStyle name="部门项目中期规划预算表13 __b-7-0" xfId="95"/>
    <cellStyle name="新增资产配置表11 __b-6-0" xfId="96"/>
    <cellStyle name="部门项目中期规划预算表13 __b-16-0" xfId="97"/>
    <cellStyle name="上级补助项目支出预算表12 __b-12-0" xfId="98"/>
    <cellStyle name="上级补助项目支出预算表12 __b-17-0" xfId="99"/>
    <cellStyle name="项目支出预算表（其他运转类.特定目标类项目）05-1 __b-29-0" xfId="100"/>
    <cellStyle name="项目支出预算表（其他运转类.特定目标类项目）05-1 __b-30-0" xfId="101"/>
    <cellStyle name="部门项目中期规划预算表13 __b-10-0" xfId="102"/>
    <cellStyle name="部门项目中期规划预算表13 __b-13-0" xfId="103"/>
    <cellStyle name="部门项目中期规划预算表13 __b-18-0" xfId="104"/>
    <cellStyle name="基本支出预算表（人员类.运转类公用经费项目）04 __b-12-0" xfId="105"/>
    <cellStyle name="基本支出预算表（人员类.运转类公用经费项目）04 __b-13-0" xfId="106"/>
    <cellStyle name="政府购买服务预算表09 __b-34-0" xfId="10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2" workbookViewId="0">
      <selection activeCell="B10" sqref="B10"/>
    </sheetView>
  </sheetViews>
  <sheetFormatPr defaultColWidth="9.33333333333333" defaultRowHeight="14.25" customHeight="1" outlineLevelCol="3"/>
  <cols>
    <col min="1" max="1" width="46.1666666666667" style="2" customWidth="1"/>
    <col min="2" max="2" width="50.3333333333333" style="2" customWidth="1"/>
    <col min="3" max="3" width="47.1666666666667" style="2" customWidth="1"/>
    <col min="4" max="4" width="53.8333333333333" style="2" customWidth="1"/>
    <col min="5" max="16384" width="9.33333333333333" style="44" customWidth="1"/>
  </cols>
  <sheetData>
    <row r="1" ht="13.5" customHeight="1" spans="1:4">
      <c r="A1" s="4"/>
      <c r="B1" s="4"/>
      <c r="C1" s="4"/>
      <c r="D1" s="139" t="s">
        <v>0</v>
      </c>
    </row>
    <row r="2" ht="36" customHeight="1" spans="1:4">
      <c r="A2" s="160" t="s">
        <v>1</v>
      </c>
      <c r="B2" s="293"/>
      <c r="C2" s="293"/>
      <c r="D2" s="293"/>
    </row>
    <row r="3" ht="21" customHeight="1" spans="1:4">
      <c r="A3" s="47" t="s">
        <v>2</v>
      </c>
      <c r="B3" s="250"/>
      <c r="C3" s="250"/>
      <c r="D3" s="139" t="s">
        <v>3</v>
      </c>
    </row>
    <row r="4" ht="19.5" customHeight="1" spans="1:4">
      <c r="A4" s="39" t="s">
        <v>4</v>
      </c>
      <c r="B4" s="41"/>
      <c r="C4" s="39" t="s">
        <v>5</v>
      </c>
      <c r="D4" s="41"/>
    </row>
    <row r="5" ht="19.5" customHeight="1" spans="1:4">
      <c r="A5" s="294" t="s">
        <v>6</v>
      </c>
      <c r="B5" s="294" t="s">
        <v>7</v>
      </c>
      <c r="C5" s="294" t="s">
        <v>8</v>
      </c>
      <c r="D5" s="294" t="s">
        <v>7</v>
      </c>
    </row>
    <row r="6" ht="19.5" customHeight="1" spans="1:4">
      <c r="A6" s="295"/>
      <c r="B6" s="295"/>
      <c r="C6" s="295"/>
      <c r="D6" s="295"/>
    </row>
    <row r="7" ht="20.25" customHeight="1" spans="1:4">
      <c r="A7" s="16" t="s">
        <v>9</v>
      </c>
      <c r="B7" s="18">
        <v>1433.690447</v>
      </c>
      <c r="C7" s="296" t="str">
        <f>"一"&amp;"、"&amp;"一般公共服务支出"</f>
        <v>一、一般公共服务支出</v>
      </c>
      <c r="D7" s="18"/>
    </row>
    <row r="8" ht="20.25" customHeight="1" spans="1:4">
      <c r="A8" s="16" t="s">
        <v>10</v>
      </c>
      <c r="B8" s="18"/>
      <c r="C8" s="296" t="str">
        <f>"二"&amp;"、"&amp;"外交支出"</f>
        <v>二、外交支出</v>
      </c>
      <c r="D8" s="18"/>
    </row>
    <row r="9" ht="20.25" customHeight="1" spans="1:4">
      <c r="A9" s="16" t="s">
        <v>11</v>
      </c>
      <c r="B9" s="18"/>
      <c r="C9" s="296" t="str">
        <f>"三"&amp;"、"&amp;"国防支出"</f>
        <v>三、国防支出</v>
      </c>
      <c r="D9" s="18"/>
    </row>
    <row r="10" ht="20.25" customHeight="1" spans="1:4">
      <c r="A10" s="16" t="s">
        <v>12</v>
      </c>
      <c r="B10" s="18"/>
      <c r="C10" s="296" t="str">
        <f>"四"&amp;"、"&amp;"公共安全支出"</f>
        <v>四、公共安全支出</v>
      </c>
      <c r="D10" s="18"/>
    </row>
    <row r="11" ht="21.75" customHeight="1" spans="1:4">
      <c r="A11" s="16" t="s">
        <v>13</v>
      </c>
      <c r="B11" s="18"/>
      <c r="C11" s="296" t="str">
        <f>"五"&amp;"、"&amp;"教育支出"</f>
        <v>五、教育支出</v>
      </c>
      <c r="D11" s="18">
        <v>981.214039</v>
      </c>
    </row>
    <row r="12" ht="20.25" customHeight="1" spans="1:4">
      <c r="A12" s="16" t="s">
        <v>14</v>
      </c>
      <c r="B12" s="18"/>
      <c r="C12" s="296" t="str">
        <f>"六"&amp;"、"&amp;"科学技术支出"</f>
        <v>六、科学技术支出</v>
      </c>
      <c r="D12" s="18"/>
    </row>
    <row r="13" ht="20.25" customHeight="1" spans="1:4">
      <c r="A13" s="16" t="s">
        <v>15</v>
      </c>
      <c r="B13" s="18"/>
      <c r="C13" s="296" t="str">
        <f>"七"&amp;"、"&amp;"文化旅游体育与传媒支出"</f>
        <v>七、文化旅游体育与传媒支出</v>
      </c>
      <c r="D13" s="18"/>
    </row>
    <row r="14" ht="20.25" customHeight="1" spans="1:4">
      <c r="A14" s="16" t="s">
        <v>16</v>
      </c>
      <c r="B14" s="18"/>
      <c r="C14" s="296" t="str">
        <f>"八"&amp;"、"&amp;"社会保障和就业支出"</f>
        <v>八、社会保障和就业支出</v>
      </c>
      <c r="D14" s="18">
        <v>273.419414</v>
      </c>
    </row>
    <row r="15" ht="20.25" customHeight="1" spans="1:4">
      <c r="A15" s="16" t="s">
        <v>17</v>
      </c>
      <c r="B15" s="18"/>
      <c r="C15" s="296" t="str">
        <f>"九"&amp;"、"&amp;"社会保险基金支出"</f>
        <v>九、社会保险基金支出</v>
      </c>
      <c r="D15" s="18"/>
    </row>
    <row r="16" ht="20.25" customHeight="1" spans="1:4">
      <c r="A16" s="16" t="s">
        <v>18</v>
      </c>
      <c r="B16" s="18"/>
      <c r="C16" s="296" t="str">
        <f>"十"&amp;"、"&amp;"卫生健康支出"</f>
        <v>十、卫生健康支出</v>
      </c>
      <c r="D16" s="18">
        <v>71.036402</v>
      </c>
    </row>
    <row r="17" ht="20.25" customHeight="1" spans="1:4">
      <c r="A17" s="16"/>
      <c r="B17" s="18"/>
      <c r="C17" s="296" t="str">
        <f>"十一"&amp;"、"&amp;"节能环保支出"</f>
        <v>十一、节能环保支出</v>
      </c>
      <c r="D17" s="18"/>
    </row>
    <row r="18" ht="20.25" customHeight="1" spans="1:4">
      <c r="A18" s="16"/>
      <c r="B18" s="16"/>
      <c r="C18" s="296" t="str">
        <f>"十二"&amp;"、"&amp;"城乡社区支出"</f>
        <v>十二、城乡社区支出</v>
      </c>
      <c r="D18" s="18"/>
    </row>
    <row r="19" ht="20.25" customHeight="1" spans="1:4">
      <c r="A19" s="16"/>
      <c r="B19" s="16"/>
      <c r="C19" s="296" t="str">
        <f>"十三"&amp;"、"&amp;"农林水支出"</f>
        <v>十三、农林水支出</v>
      </c>
      <c r="D19" s="18"/>
    </row>
    <row r="20" customHeight="1" spans="1:4">
      <c r="A20" s="16"/>
      <c r="B20" s="16"/>
      <c r="C20" s="296" t="str">
        <f>"十四"&amp;"、"&amp;"交通运输支出"</f>
        <v>十四、交通运输支出</v>
      </c>
      <c r="D20" s="18"/>
    </row>
    <row r="21" customHeight="1" spans="1:4">
      <c r="A21" s="16"/>
      <c r="B21" s="16"/>
      <c r="C21" s="296" t="str">
        <f>"十五"&amp;"、"&amp;"资源勘探工业信息等支出"</f>
        <v>十五、资源勘探工业信息等支出</v>
      </c>
      <c r="D21" s="18"/>
    </row>
    <row r="22" customHeight="1" spans="1:4">
      <c r="A22" s="16"/>
      <c r="B22" s="16"/>
      <c r="C22" s="296" t="str">
        <f>"十六"&amp;"、"&amp;"商业服务业等支出"</f>
        <v>十六、商业服务业等支出</v>
      </c>
      <c r="D22" s="18"/>
    </row>
    <row r="23" customHeight="1" spans="1:4">
      <c r="A23" s="16"/>
      <c r="B23" s="16"/>
      <c r="C23" s="296" t="str">
        <f>"十七"&amp;"、"&amp;"金融支出"</f>
        <v>十七、金融支出</v>
      </c>
      <c r="D23" s="18"/>
    </row>
    <row r="24" customHeight="1" spans="1:4">
      <c r="A24" s="16"/>
      <c r="B24" s="16"/>
      <c r="C24" s="296" t="str">
        <f>"十八"&amp;"、"&amp;"援助其他地区支出"</f>
        <v>十八、援助其他地区支出</v>
      </c>
      <c r="D24" s="18"/>
    </row>
    <row r="25" customHeight="1" spans="1:4">
      <c r="A25" s="16"/>
      <c r="B25" s="16"/>
      <c r="C25" s="296" t="str">
        <f>"十九"&amp;"、"&amp;"自然资源海洋气象等支出"</f>
        <v>十九、自然资源海洋气象等支出</v>
      </c>
      <c r="D25" s="18"/>
    </row>
    <row r="26" customHeight="1" spans="1:4">
      <c r="A26" s="16"/>
      <c r="B26" s="16"/>
      <c r="C26" s="296" t="str">
        <f>"二十"&amp;"、"&amp;"住房保障支出"</f>
        <v>二十、住房保障支出</v>
      </c>
      <c r="D26" s="18">
        <v>108.020592</v>
      </c>
    </row>
    <row r="27" customHeight="1" spans="1:4">
      <c r="A27" s="16"/>
      <c r="B27" s="16"/>
      <c r="C27" s="296" t="str">
        <f>"二十一"&amp;"、"&amp;"粮油物资储备支出"</f>
        <v>二十一、粮油物资储备支出</v>
      </c>
      <c r="D27" s="18"/>
    </row>
    <row r="28" customHeight="1" spans="1:4">
      <c r="A28" s="16"/>
      <c r="B28" s="16"/>
      <c r="C28" s="296" t="str">
        <f>"二十二"&amp;"、"&amp;"国有资本经营预算支出"</f>
        <v>二十二、国有资本经营预算支出</v>
      </c>
      <c r="D28" s="18"/>
    </row>
    <row r="29" customHeight="1" spans="1:4">
      <c r="A29" s="16"/>
      <c r="B29" s="16"/>
      <c r="C29" s="296" t="str">
        <f>"二十三"&amp;"、"&amp;"灾害防治及应急管理支出"</f>
        <v>二十三、灾害防治及应急管理支出</v>
      </c>
      <c r="D29" s="18"/>
    </row>
    <row r="30" customHeight="1" spans="1:4">
      <c r="A30" s="16"/>
      <c r="B30" s="16"/>
      <c r="C30" s="296" t="str">
        <f>"二十四"&amp;"、"&amp;"预备费"</f>
        <v>二十四、预备费</v>
      </c>
      <c r="D30" s="18"/>
    </row>
    <row r="31" customHeight="1" spans="1:4">
      <c r="A31" s="16"/>
      <c r="B31" s="16"/>
      <c r="C31" s="296" t="str">
        <f>"二十五"&amp;"、"&amp;"其他支出"</f>
        <v>二十五、其他支出</v>
      </c>
      <c r="D31" s="18"/>
    </row>
    <row r="32" customHeight="1" spans="1:4">
      <c r="A32" s="16"/>
      <c r="B32" s="16"/>
      <c r="C32" s="296" t="str">
        <f>"二十六"&amp;"、"&amp;"转移性支出"</f>
        <v>二十六、转移性支出</v>
      </c>
      <c r="D32" s="18"/>
    </row>
    <row r="33" customHeight="1" spans="1:4">
      <c r="A33" s="16"/>
      <c r="B33" s="16"/>
      <c r="C33" s="296" t="str">
        <f>"二十七"&amp;"、"&amp;"债务还本支出"</f>
        <v>二十七、债务还本支出</v>
      </c>
      <c r="D33" s="18"/>
    </row>
    <row r="34" customHeight="1" spans="1:4">
      <c r="A34" s="16"/>
      <c r="B34" s="16"/>
      <c r="C34" s="296" t="str">
        <f>"二十八"&amp;"、"&amp;"债务付息支出"</f>
        <v>二十八、债务付息支出</v>
      </c>
      <c r="D34" s="18"/>
    </row>
    <row r="35" customHeight="1" spans="1:4">
      <c r="A35" s="16"/>
      <c r="B35" s="16"/>
      <c r="C35" s="296" t="str">
        <f>"二十九"&amp;"、"&amp;"债务发行费用支出"</f>
        <v>二十九、债务发行费用支出</v>
      </c>
      <c r="D35" s="18"/>
    </row>
    <row r="36" customHeight="1" spans="1:4">
      <c r="A36" s="16"/>
      <c r="B36" s="16"/>
      <c r="C36" s="296" t="str">
        <f>"三十"&amp;"、"&amp;"抗疫特别国债安排的支出"</f>
        <v>三十、抗疫特别国债安排的支出</v>
      </c>
      <c r="D36" s="18"/>
    </row>
    <row r="37" customHeight="1" spans="1:4">
      <c r="A37" s="253" t="s">
        <v>19</v>
      </c>
      <c r="B37" s="18">
        <v>1433.690447</v>
      </c>
      <c r="C37" s="253" t="s">
        <v>20</v>
      </c>
      <c r="D37" s="18">
        <v>1433.690447</v>
      </c>
    </row>
    <row r="38" customHeight="1" spans="1:4">
      <c r="A38" s="16" t="s">
        <v>21</v>
      </c>
      <c r="B38" s="18"/>
      <c r="C38" s="16" t="s">
        <v>22</v>
      </c>
      <c r="D38" s="18"/>
    </row>
    <row r="39" customHeight="1" spans="1:4">
      <c r="A39" s="253" t="s">
        <v>23</v>
      </c>
      <c r="B39" s="18">
        <v>1433.690447</v>
      </c>
      <c r="C39" s="253" t="s">
        <v>24</v>
      </c>
      <c r="D39" s="18">
        <v>1433.690447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9"/>
  <sheetViews>
    <sheetView topLeftCell="A22" workbookViewId="0">
      <selection activeCell="C14" sqref="C14:C19"/>
    </sheetView>
  </sheetViews>
  <sheetFormatPr defaultColWidth="10.6666666666667" defaultRowHeight="12" customHeight="1"/>
  <cols>
    <col min="1" max="1" width="40" style="43" customWidth="1"/>
    <col min="2" max="2" width="33.8333333333333" style="43" customWidth="1"/>
    <col min="3" max="5" width="27.5" style="43" customWidth="1"/>
    <col min="6" max="6" width="13.1666666666667" style="44" customWidth="1"/>
    <col min="7" max="7" width="29.3333333333333" style="43" customWidth="1"/>
    <col min="8" max="8" width="18.1666666666667" style="44" customWidth="1"/>
    <col min="9" max="9" width="15.6666666666667" style="44" customWidth="1"/>
    <col min="10" max="10" width="22" style="43" customWidth="1"/>
    <col min="11" max="16384" width="10.6666666666667" style="44" customWidth="1"/>
  </cols>
  <sheetData>
    <row r="1" customHeight="1" spans="10:10">
      <c r="J1" s="124" t="s">
        <v>273</v>
      </c>
    </row>
    <row r="2" ht="28.5" customHeight="1" spans="1:10">
      <c r="A2" s="160" t="s">
        <v>274</v>
      </c>
      <c r="B2" s="6"/>
      <c r="C2" s="6"/>
      <c r="D2" s="6"/>
      <c r="E2" s="6"/>
      <c r="F2" s="103"/>
      <c r="G2" s="6"/>
      <c r="H2" s="103"/>
      <c r="I2" s="103"/>
      <c r="J2" s="6"/>
    </row>
    <row r="3" ht="17.25" customHeight="1" spans="1:1">
      <c r="A3" s="161" t="s">
        <v>2</v>
      </c>
    </row>
    <row r="4" s="1" customFormat="1" ht="44.25" customHeight="1" spans="1:11">
      <c r="A4" s="164" t="s">
        <v>209</v>
      </c>
      <c r="B4" s="165" t="s">
        <v>275</v>
      </c>
      <c r="C4" s="165" t="s">
        <v>276</v>
      </c>
      <c r="D4" s="165" t="s">
        <v>277</v>
      </c>
      <c r="E4" s="165" t="s">
        <v>278</v>
      </c>
      <c r="F4" s="165" t="s">
        <v>279</v>
      </c>
      <c r="G4" s="166" t="s">
        <v>280</v>
      </c>
      <c r="H4" s="165" t="s">
        <v>281</v>
      </c>
      <c r="I4" s="166" t="s">
        <v>282</v>
      </c>
      <c r="J4" s="166" t="s">
        <v>283</v>
      </c>
      <c r="K4" s="165" t="s">
        <v>284</v>
      </c>
    </row>
    <row r="5" s="1" customFormat="1" ht="18.75" customHeight="1" spans="1:11">
      <c r="A5" s="167">
        <v>1</v>
      </c>
      <c r="B5" s="168">
        <v>2</v>
      </c>
      <c r="C5" s="168">
        <v>3</v>
      </c>
      <c r="D5" s="168">
        <v>4</v>
      </c>
      <c r="E5" s="168">
        <v>5</v>
      </c>
      <c r="F5" s="168">
        <v>6</v>
      </c>
      <c r="G5" s="169">
        <v>7</v>
      </c>
      <c r="H5" s="168">
        <v>8</v>
      </c>
      <c r="I5" s="169">
        <v>9</v>
      </c>
      <c r="J5" s="169">
        <v>10</v>
      </c>
      <c r="K5" s="168">
        <v>11</v>
      </c>
    </row>
    <row r="6" s="1" customFormat="1" ht="21.75" customHeight="1" spans="1:11">
      <c r="A6" s="17"/>
      <c r="B6" s="16" t="s">
        <v>43</v>
      </c>
      <c r="C6" s="17"/>
      <c r="D6" s="17"/>
      <c r="E6" s="17"/>
      <c r="F6" s="17"/>
      <c r="G6" s="17"/>
      <c r="H6" s="17"/>
      <c r="I6" s="17"/>
      <c r="J6" s="17"/>
      <c r="K6" s="17"/>
    </row>
    <row r="7" s="1" customFormat="1" ht="19.5" customHeight="1" spans="1:11">
      <c r="A7" s="170" t="s">
        <v>265</v>
      </c>
      <c r="B7" s="16" t="s">
        <v>264</v>
      </c>
      <c r="C7" s="16" t="s">
        <v>285</v>
      </c>
      <c r="D7" s="16" t="s">
        <v>286</v>
      </c>
      <c r="E7" s="16" t="s">
        <v>287</v>
      </c>
      <c r="F7" s="16" t="s">
        <v>288</v>
      </c>
      <c r="G7" s="16" t="s">
        <v>289</v>
      </c>
      <c r="H7" s="16" t="s">
        <v>126</v>
      </c>
      <c r="I7" s="16" t="s">
        <v>290</v>
      </c>
      <c r="J7" s="16" t="s">
        <v>291</v>
      </c>
      <c r="K7" s="16" t="s">
        <v>292</v>
      </c>
    </row>
    <row r="8" s="1" customFormat="1" ht="19.5" customHeight="1" spans="1:11">
      <c r="A8" s="170"/>
      <c r="B8" s="16"/>
      <c r="C8" s="16"/>
      <c r="D8" s="16" t="s">
        <v>293</v>
      </c>
      <c r="E8" s="16" t="s">
        <v>294</v>
      </c>
      <c r="F8" s="16" t="s">
        <v>295</v>
      </c>
      <c r="G8" s="16" t="s">
        <v>289</v>
      </c>
      <c r="H8" s="16" t="s">
        <v>296</v>
      </c>
      <c r="I8" s="16" t="s">
        <v>297</v>
      </c>
      <c r="J8" s="16" t="s">
        <v>291</v>
      </c>
      <c r="K8" s="16" t="s">
        <v>298</v>
      </c>
    </row>
    <row r="9" s="1" customFormat="1" ht="19.5" customHeight="1" spans="1:11">
      <c r="A9" s="170"/>
      <c r="B9" s="16"/>
      <c r="C9" s="16"/>
      <c r="D9" s="16" t="s">
        <v>299</v>
      </c>
      <c r="E9" s="16" t="s">
        <v>300</v>
      </c>
      <c r="F9" s="16" t="s">
        <v>301</v>
      </c>
      <c r="G9" s="16" t="s">
        <v>289</v>
      </c>
      <c r="H9" s="16" t="s">
        <v>296</v>
      </c>
      <c r="I9" s="16" t="s">
        <v>297</v>
      </c>
      <c r="J9" s="16" t="s">
        <v>291</v>
      </c>
      <c r="K9" s="16" t="s">
        <v>302</v>
      </c>
    </row>
    <row r="10" s="1" customFormat="1" ht="19.5" customHeight="1" spans="1:11">
      <c r="A10" s="170" t="s">
        <v>272</v>
      </c>
      <c r="B10" s="16" t="s">
        <v>271</v>
      </c>
      <c r="C10" s="16" t="s">
        <v>303</v>
      </c>
      <c r="D10" s="16" t="s">
        <v>286</v>
      </c>
      <c r="E10" s="16" t="s">
        <v>287</v>
      </c>
      <c r="F10" s="16" t="s">
        <v>288</v>
      </c>
      <c r="G10" s="16" t="s">
        <v>289</v>
      </c>
      <c r="H10" s="16" t="s">
        <v>123</v>
      </c>
      <c r="I10" s="16" t="s">
        <v>290</v>
      </c>
      <c r="J10" s="16" t="s">
        <v>291</v>
      </c>
      <c r="K10" s="16" t="s">
        <v>292</v>
      </c>
    </row>
    <row r="11" s="1" customFormat="1" ht="19.5" customHeight="1" spans="1:11">
      <c r="A11" s="170"/>
      <c r="B11" s="16"/>
      <c r="C11" s="16"/>
      <c r="D11" s="16" t="s">
        <v>286</v>
      </c>
      <c r="E11" s="16" t="s">
        <v>304</v>
      </c>
      <c r="F11" s="16" t="s">
        <v>305</v>
      </c>
      <c r="G11" s="16" t="s">
        <v>306</v>
      </c>
      <c r="H11" s="16" t="s">
        <v>296</v>
      </c>
      <c r="I11" s="16" t="s">
        <v>307</v>
      </c>
      <c r="J11" s="16" t="s">
        <v>291</v>
      </c>
      <c r="K11" s="16" t="s">
        <v>308</v>
      </c>
    </row>
    <row r="12" s="1" customFormat="1" ht="19.5" customHeight="1" spans="1:11">
      <c r="A12" s="170"/>
      <c r="B12" s="16"/>
      <c r="C12" s="16"/>
      <c r="D12" s="16" t="s">
        <v>293</v>
      </c>
      <c r="E12" s="16" t="s">
        <v>294</v>
      </c>
      <c r="F12" s="16" t="s">
        <v>295</v>
      </c>
      <c r="G12" s="16" t="s">
        <v>289</v>
      </c>
      <c r="H12" s="16" t="s">
        <v>309</v>
      </c>
      <c r="I12" s="16" t="s">
        <v>297</v>
      </c>
      <c r="J12" s="16" t="s">
        <v>291</v>
      </c>
      <c r="K12" s="16" t="s">
        <v>298</v>
      </c>
    </row>
    <row r="13" s="1" customFormat="1" ht="19.5" customHeight="1" spans="1:11">
      <c r="A13" s="170"/>
      <c r="B13" s="16"/>
      <c r="C13" s="16"/>
      <c r="D13" s="16" t="s">
        <v>299</v>
      </c>
      <c r="E13" s="16" t="s">
        <v>300</v>
      </c>
      <c r="F13" s="16" t="s">
        <v>301</v>
      </c>
      <c r="G13" s="16" t="s">
        <v>289</v>
      </c>
      <c r="H13" s="16" t="s">
        <v>296</v>
      </c>
      <c r="I13" s="16" t="s">
        <v>297</v>
      </c>
      <c r="J13" s="16" t="s">
        <v>291</v>
      </c>
      <c r="K13" s="16" t="s">
        <v>302</v>
      </c>
    </row>
    <row r="14" s="1" customFormat="1" ht="19.5" customHeight="1" spans="1:11">
      <c r="A14" s="170" t="s">
        <v>250</v>
      </c>
      <c r="B14" s="16" t="s">
        <v>251</v>
      </c>
      <c r="C14" s="16" t="s">
        <v>310</v>
      </c>
      <c r="D14" s="16" t="s">
        <v>286</v>
      </c>
      <c r="E14" s="16" t="s">
        <v>287</v>
      </c>
      <c r="F14" s="16" t="s">
        <v>311</v>
      </c>
      <c r="G14" s="16" t="s">
        <v>306</v>
      </c>
      <c r="H14" s="16" t="s">
        <v>123</v>
      </c>
      <c r="I14" s="16" t="s">
        <v>312</v>
      </c>
      <c r="J14" s="16" t="s">
        <v>291</v>
      </c>
      <c r="K14" s="16" t="s">
        <v>313</v>
      </c>
    </row>
    <row r="15" s="1" customFormat="1" ht="19.5" customHeight="1" spans="1:11">
      <c r="A15" s="170"/>
      <c r="B15" s="16"/>
      <c r="C15" s="16"/>
      <c r="D15" s="16" t="s">
        <v>286</v>
      </c>
      <c r="E15" s="16" t="s">
        <v>287</v>
      </c>
      <c r="F15" s="16" t="s">
        <v>314</v>
      </c>
      <c r="G15" s="16" t="s">
        <v>289</v>
      </c>
      <c r="H15" s="16" t="s">
        <v>122</v>
      </c>
      <c r="I15" s="16" t="s">
        <v>290</v>
      </c>
      <c r="J15" s="16" t="s">
        <v>291</v>
      </c>
      <c r="K15" s="16" t="s">
        <v>315</v>
      </c>
    </row>
    <row r="16" s="1" customFormat="1" ht="19.5" customHeight="1" spans="1:11">
      <c r="A16" s="170"/>
      <c r="B16" s="16"/>
      <c r="C16" s="16"/>
      <c r="D16" s="16" t="s">
        <v>286</v>
      </c>
      <c r="E16" s="16" t="s">
        <v>316</v>
      </c>
      <c r="F16" s="16" t="s">
        <v>317</v>
      </c>
      <c r="G16" s="16" t="s">
        <v>306</v>
      </c>
      <c r="H16" s="16" t="s">
        <v>296</v>
      </c>
      <c r="I16" s="16" t="s">
        <v>297</v>
      </c>
      <c r="J16" s="16" t="s">
        <v>291</v>
      </c>
      <c r="K16" s="16" t="s">
        <v>318</v>
      </c>
    </row>
    <row r="17" s="1" customFormat="1" ht="19.5" customHeight="1" spans="1:11">
      <c r="A17" s="170"/>
      <c r="B17" s="16"/>
      <c r="C17" s="16"/>
      <c r="D17" s="16" t="s">
        <v>293</v>
      </c>
      <c r="E17" s="16" t="s">
        <v>294</v>
      </c>
      <c r="F17" s="16" t="s">
        <v>319</v>
      </c>
      <c r="G17" s="16" t="s">
        <v>289</v>
      </c>
      <c r="H17" s="16" t="s">
        <v>320</v>
      </c>
      <c r="I17" s="16" t="s">
        <v>321</v>
      </c>
      <c r="J17" s="16" t="s">
        <v>291</v>
      </c>
      <c r="K17" s="16" t="s">
        <v>322</v>
      </c>
    </row>
    <row r="18" s="1" customFormat="1" ht="19.5" customHeight="1" spans="1:11">
      <c r="A18" s="170"/>
      <c r="B18" s="16"/>
      <c r="C18" s="16"/>
      <c r="D18" s="16" t="s">
        <v>293</v>
      </c>
      <c r="E18" s="16" t="s">
        <v>294</v>
      </c>
      <c r="F18" s="16" t="s">
        <v>323</v>
      </c>
      <c r="G18" s="16" t="s">
        <v>289</v>
      </c>
      <c r="H18" s="16" t="s">
        <v>320</v>
      </c>
      <c r="I18" s="16" t="s">
        <v>321</v>
      </c>
      <c r="J18" s="16" t="s">
        <v>291</v>
      </c>
      <c r="K18" s="16" t="s">
        <v>324</v>
      </c>
    </row>
    <row r="19" s="1" customFormat="1" ht="19.5" customHeight="1" spans="1:11">
      <c r="A19" s="170"/>
      <c r="B19" s="16"/>
      <c r="C19" s="16"/>
      <c r="D19" s="16" t="s">
        <v>299</v>
      </c>
      <c r="E19" s="16" t="s">
        <v>300</v>
      </c>
      <c r="F19" s="16" t="s">
        <v>325</v>
      </c>
      <c r="G19" s="16" t="s">
        <v>289</v>
      </c>
      <c r="H19" s="16" t="s">
        <v>296</v>
      </c>
      <c r="I19" s="16" t="s">
        <v>297</v>
      </c>
      <c r="J19" s="16" t="s">
        <v>291</v>
      </c>
      <c r="K19" s="16" t="s">
        <v>326</v>
      </c>
    </row>
    <row r="20" s="1" customFormat="1" ht="19.5" customHeight="1" spans="1:11">
      <c r="A20" s="170" t="s">
        <v>268</v>
      </c>
      <c r="B20" s="16" t="s">
        <v>267</v>
      </c>
      <c r="C20" s="16" t="s">
        <v>327</v>
      </c>
      <c r="D20" s="16" t="s">
        <v>286</v>
      </c>
      <c r="E20" s="16" t="s">
        <v>287</v>
      </c>
      <c r="F20" s="16" t="s">
        <v>288</v>
      </c>
      <c r="G20" s="16" t="s">
        <v>289</v>
      </c>
      <c r="H20" s="16" t="s">
        <v>123</v>
      </c>
      <c r="I20" s="16" t="s">
        <v>290</v>
      </c>
      <c r="J20" s="16" t="s">
        <v>291</v>
      </c>
      <c r="K20" s="16" t="s">
        <v>292</v>
      </c>
    </row>
    <row r="21" s="1" customFormat="1" ht="19.5" customHeight="1" spans="1:11">
      <c r="A21" s="170"/>
      <c r="B21" s="16"/>
      <c r="C21" s="16"/>
      <c r="D21" s="16" t="s">
        <v>293</v>
      </c>
      <c r="E21" s="16" t="s">
        <v>294</v>
      </c>
      <c r="F21" s="16" t="s">
        <v>295</v>
      </c>
      <c r="G21" s="16" t="s">
        <v>289</v>
      </c>
      <c r="H21" s="16" t="s">
        <v>328</v>
      </c>
      <c r="I21" s="16" t="s">
        <v>297</v>
      </c>
      <c r="J21" s="16" t="s">
        <v>291</v>
      </c>
      <c r="K21" s="16" t="s">
        <v>298</v>
      </c>
    </row>
    <row r="22" s="1" customFormat="1" ht="19.5" customHeight="1" spans="1:11">
      <c r="A22" s="170"/>
      <c r="B22" s="16"/>
      <c r="C22" s="16"/>
      <c r="D22" s="16" t="s">
        <v>299</v>
      </c>
      <c r="E22" s="16" t="s">
        <v>300</v>
      </c>
      <c r="F22" s="16" t="s">
        <v>301</v>
      </c>
      <c r="G22" s="16" t="s">
        <v>289</v>
      </c>
      <c r="H22" s="16" t="s">
        <v>296</v>
      </c>
      <c r="I22" s="16" t="s">
        <v>297</v>
      </c>
      <c r="J22" s="16" t="s">
        <v>291</v>
      </c>
      <c r="K22" s="16" t="s">
        <v>302</v>
      </c>
    </row>
    <row r="23" s="1" customFormat="1" ht="19.5" customHeight="1" spans="1:11">
      <c r="A23" s="170" t="s">
        <v>262</v>
      </c>
      <c r="B23" s="16" t="s">
        <v>260</v>
      </c>
      <c r="C23" s="16" t="s">
        <v>329</v>
      </c>
      <c r="D23" s="16" t="s">
        <v>286</v>
      </c>
      <c r="E23" s="16" t="s">
        <v>287</v>
      </c>
      <c r="F23" s="16" t="s">
        <v>288</v>
      </c>
      <c r="G23" s="16" t="s">
        <v>289</v>
      </c>
      <c r="H23" s="16" t="s">
        <v>123</v>
      </c>
      <c r="I23" s="16" t="s">
        <v>290</v>
      </c>
      <c r="J23" s="16" t="s">
        <v>291</v>
      </c>
      <c r="K23" s="16" t="s">
        <v>292</v>
      </c>
    </row>
    <row r="24" s="1" customFormat="1" ht="19.5" customHeight="1" spans="1:11">
      <c r="A24" s="170"/>
      <c r="B24" s="16"/>
      <c r="C24" s="16"/>
      <c r="D24" s="16" t="s">
        <v>293</v>
      </c>
      <c r="E24" s="16" t="s">
        <v>294</v>
      </c>
      <c r="F24" s="16" t="s">
        <v>295</v>
      </c>
      <c r="G24" s="16" t="s">
        <v>289</v>
      </c>
      <c r="H24" s="16" t="s">
        <v>296</v>
      </c>
      <c r="I24" s="16" t="s">
        <v>297</v>
      </c>
      <c r="J24" s="16" t="s">
        <v>291</v>
      </c>
      <c r="K24" s="16" t="s">
        <v>298</v>
      </c>
    </row>
    <row r="25" s="1" customFormat="1" ht="19.5" customHeight="1" spans="1:11">
      <c r="A25" s="170"/>
      <c r="B25" s="16"/>
      <c r="C25" s="16"/>
      <c r="D25" s="16" t="s">
        <v>299</v>
      </c>
      <c r="E25" s="16" t="s">
        <v>300</v>
      </c>
      <c r="F25" s="16" t="s">
        <v>301</v>
      </c>
      <c r="G25" s="16" t="s">
        <v>289</v>
      </c>
      <c r="H25" s="16" t="s">
        <v>296</v>
      </c>
      <c r="I25" s="16" t="s">
        <v>297</v>
      </c>
      <c r="J25" s="16" t="s">
        <v>291</v>
      </c>
      <c r="K25" s="16" t="s">
        <v>302</v>
      </c>
    </row>
    <row r="26" s="1" customFormat="1" ht="19.5" customHeight="1" spans="1:11">
      <c r="A26" s="170"/>
      <c r="B26" s="16"/>
      <c r="C26" s="16"/>
      <c r="D26" s="16" t="s">
        <v>286</v>
      </c>
      <c r="E26" s="16" t="s">
        <v>287</v>
      </c>
      <c r="F26" s="16" t="s">
        <v>288</v>
      </c>
      <c r="G26" s="16" t="s">
        <v>289</v>
      </c>
      <c r="H26" s="16" t="s">
        <v>125</v>
      </c>
      <c r="I26" s="16" t="s">
        <v>290</v>
      </c>
      <c r="J26" s="16" t="s">
        <v>291</v>
      </c>
      <c r="K26" s="16" t="s">
        <v>292</v>
      </c>
    </row>
    <row r="27" s="1" customFormat="1" ht="19.5" customHeight="1" spans="1:11">
      <c r="A27" s="170" t="s">
        <v>270</v>
      </c>
      <c r="B27" s="16" t="s">
        <v>269</v>
      </c>
      <c r="C27" s="16" t="s">
        <v>327</v>
      </c>
      <c r="D27" s="16" t="s">
        <v>293</v>
      </c>
      <c r="E27" s="16" t="s">
        <v>294</v>
      </c>
      <c r="F27" s="16" t="s">
        <v>295</v>
      </c>
      <c r="G27" s="16" t="s">
        <v>289</v>
      </c>
      <c r="H27" s="16" t="s">
        <v>296</v>
      </c>
      <c r="I27" s="16" t="s">
        <v>297</v>
      </c>
      <c r="J27" s="16" t="s">
        <v>291</v>
      </c>
      <c r="K27" s="16" t="s">
        <v>298</v>
      </c>
    </row>
    <row r="28" s="1" customFormat="1" ht="19.5" customHeight="1" spans="1:11">
      <c r="A28" s="170"/>
      <c r="B28" s="16"/>
      <c r="C28" s="16"/>
      <c r="D28" s="16" t="s">
        <v>299</v>
      </c>
      <c r="E28" s="16" t="s">
        <v>300</v>
      </c>
      <c r="F28" s="16" t="s">
        <v>301</v>
      </c>
      <c r="G28" s="16" t="s">
        <v>289</v>
      </c>
      <c r="H28" s="16" t="s">
        <v>296</v>
      </c>
      <c r="I28" s="16" t="s">
        <v>297</v>
      </c>
      <c r="J28" s="16" t="s">
        <v>291</v>
      </c>
      <c r="K28" s="16" t="s">
        <v>302</v>
      </c>
    </row>
    <row r="29" s="1" customFormat="1" ht="19.5" customHeight="1" spans="1:11">
      <c r="A29" s="170"/>
      <c r="B29" s="16"/>
      <c r="C29" s="16"/>
      <c r="D29" s="16" t="s">
        <v>299</v>
      </c>
      <c r="E29" s="16" t="s">
        <v>300</v>
      </c>
      <c r="F29" s="16" t="s">
        <v>301</v>
      </c>
      <c r="G29" s="16" t="s">
        <v>289</v>
      </c>
      <c r="H29" s="16" t="s">
        <v>296</v>
      </c>
      <c r="I29" s="16" t="s">
        <v>297</v>
      </c>
      <c r="J29" s="16" t="s">
        <v>291</v>
      </c>
      <c r="K29" s="16" t="s">
        <v>302</v>
      </c>
    </row>
  </sheetData>
  <mergeCells count="20">
    <mergeCell ref="A2:J2"/>
    <mergeCell ref="A3:H3"/>
    <mergeCell ref="A7:A9"/>
    <mergeCell ref="A10:A13"/>
    <mergeCell ref="A14:A19"/>
    <mergeCell ref="A20:A22"/>
    <mergeCell ref="A23:A25"/>
    <mergeCell ref="A27:A29"/>
    <mergeCell ref="B7:B9"/>
    <mergeCell ref="B10:B13"/>
    <mergeCell ref="B14:B19"/>
    <mergeCell ref="B20:B22"/>
    <mergeCell ref="B23:B25"/>
    <mergeCell ref="B27:B29"/>
    <mergeCell ref="C7:C9"/>
    <mergeCell ref="C10:C13"/>
    <mergeCell ref="C14:C19"/>
    <mergeCell ref="C20:C22"/>
    <mergeCell ref="C23:C25"/>
    <mergeCell ref="C27:C2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4" sqref="A14"/>
    </sheetView>
  </sheetViews>
  <sheetFormatPr defaultColWidth="10.6666666666667" defaultRowHeight="12" customHeight="1" outlineLevelRow="7"/>
  <cols>
    <col min="1" max="1" width="40" style="43" customWidth="1"/>
    <col min="2" max="2" width="59.5" style="43" customWidth="1"/>
    <col min="3" max="3" width="17.8333333333333" style="43" customWidth="1"/>
    <col min="4" max="4" width="13.5" style="43" customWidth="1"/>
    <col min="5" max="5" width="27.5" style="43" customWidth="1"/>
    <col min="6" max="6" width="13.1666666666667" style="44" customWidth="1"/>
    <col min="7" max="7" width="18.6666666666667" style="43" customWidth="1"/>
    <col min="8" max="8" width="13.8333333333333" style="44" customWidth="1"/>
    <col min="9" max="9" width="14.5" style="44" customWidth="1"/>
    <col min="10" max="10" width="86.3333333333333" style="43" customWidth="1"/>
    <col min="11" max="16384" width="10.6666666666667" style="44" customWidth="1"/>
  </cols>
  <sheetData>
    <row r="1" ht="17.25" customHeight="1" spans="10:10">
      <c r="J1" s="124" t="s">
        <v>330</v>
      </c>
    </row>
    <row r="2" ht="28.5" customHeight="1" spans="1:10">
      <c r="A2" s="160" t="s">
        <v>331</v>
      </c>
      <c r="B2" s="6"/>
      <c r="C2" s="6"/>
      <c r="D2" s="6"/>
      <c r="E2" s="6"/>
      <c r="F2" s="103"/>
      <c r="G2" s="6"/>
      <c r="H2" s="103"/>
      <c r="I2" s="103"/>
      <c r="J2" s="6"/>
    </row>
    <row r="3" ht="17.25" customHeight="1" spans="1:1">
      <c r="A3" s="161" t="s">
        <v>2</v>
      </c>
    </row>
    <row r="4" ht="44.25" customHeight="1" spans="1:10">
      <c r="A4" s="51" t="s">
        <v>275</v>
      </c>
      <c r="B4" s="51" t="s">
        <v>276</v>
      </c>
      <c r="C4" s="51" t="s">
        <v>277</v>
      </c>
      <c r="D4" s="51" t="s">
        <v>278</v>
      </c>
      <c r="E4" s="51" t="s">
        <v>279</v>
      </c>
      <c r="F4" s="151" t="s">
        <v>280</v>
      </c>
      <c r="G4" s="51" t="s">
        <v>281</v>
      </c>
      <c r="H4" s="151" t="s">
        <v>282</v>
      </c>
      <c r="I4" s="151" t="s">
        <v>283</v>
      </c>
      <c r="J4" s="51" t="s">
        <v>284</v>
      </c>
    </row>
    <row r="5" ht="14.25" customHeight="1" spans="1:10">
      <c r="A5" s="51">
        <v>1</v>
      </c>
      <c r="B5" s="151">
        <v>2</v>
      </c>
      <c r="C5" s="131">
        <v>3</v>
      </c>
      <c r="D5" s="131">
        <v>4</v>
      </c>
      <c r="E5" s="131">
        <v>5</v>
      </c>
      <c r="F5" s="131">
        <v>6</v>
      </c>
      <c r="G5" s="151">
        <v>7</v>
      </c>
      <c r="H5" s="131">
        <v>8</v>
      </c>
      <c r="I5" s="151">
        <v>9</v>
      </c>
      <c r="J5" s="151">
        <v>10</v>
      </c>
    </row>
    <row r="6" ht="42" customHeight="1" spans="1:10">
      <c r="A6" s="32" t="s">
        <v>204</v>
      </c>
      <c r="B6" s="52"/>
      <c r="C6" s="52"/>
      <c r="D6" s="52"/>
      <c r="E6" s="162"/>
      <c r="F6" s="163"/>
      <c r="G6" s="162"/>
      <c r="H6" s="163"/>
      <c r="I6" s="163"/>
      <c r="J6" s="162"/>
    </row>
    <row r="7" ht="51.75" customHeight="1" spans="1:10">
      <c r="A7" s="33" t="s">
        <v>204</v>
      </c>
      <c r="B7" s="33" t="s">
        <v>204</v>
      </c>
      <c r="C7" s="33" t="s">
        <v>204</v>
      </c>
      <c r="D7" s="33" t="s">
        <v>204</v>
      </c>
      <c r="E7" s="32" t="s">
        <v>204</v>
      </c>
      <c r="F7" s="33" t="s">
        <v>204</v>
      </c>
      <c r="G7" s="32" t="s">
        <v>204</v>
      </c>
      <c r="H7" s="33" t="s">
        <v>204</v>
      </c>
      <c r="I7" s="33" t="s">
        <v>204</v>
      </c>
      <c r="J7" s="32" t="s">
        <v>204</v>
      </c>
    </row>
    <row r="8" customHeight="1" spans="1:1">
      <c r="A8" s="43" t="s">
        <v>332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5" sqref="C15"/>
    </sheetView>
  </sheetViews>
  <sheetFormatPr defaultColWidth="10.6666666666667" defaultRowHeight="14.25" customHeight="1" outlineLevelCol="5"/>
  <cols>
    <col min="1" max="1" width="37.5" style="2" customWidth="1"/>
    <col min="2" max="2" width="24.1666666666667" style="140" customWidth="1"/>
    <col min="3" max="3" width="37.5" style="2" customWidth="1"/>
    <col min="4" max="4" width="32.3333333333333" style="2" customWidth="1"/>
    <col min="5" max="6" width="42.8333333333333" style="2" customWidth="1"/>
    <col min="7" max="16384" width="10.6666666666667" style="2" customWidth="1"/>
  </cols>
  <sheetData>
    <row r="1" ht="12" customHeight="1" spans="1:6">
      <c r="A1" s="141">
        <v>1</v>
      </c>
      <c r="B1" s="142">
        <v>0</v>
      </c>
      <c r="C1" s="141">
        <v>1</v>
      </c>
      <c r="D1" s="143"/>
      <c r="E1" s="143"/>
      <c r="F1" s="139" t="s">
        <v>333</v>
      </c>
    </row>
    <row r="2" ht="26.25" customHeight="1" spans="1:6">
      <c r="A2" s="144" t="s">
        <v>334</v>
      </c>
      <c r="B2" s="144" t="s">
        <v>334</v>
      </c>
      <c r="C2" s="145"/>
      <c r="D2" s="146"/>
      <c r="E2" s="146"/>
      <c r="F2" s="146"/>
    </row>
    <row r="3" ht="13.5" customHeight="1" spans="1:6">
      <c r="A3" s="7" t="s">
        <v>2</v>
      </c>
      <c r="B3" s="7" t="s">
        <v>2</v>
      </c>
      <c r="C3" s="141"/>
      <c r="D3" s="143"/>
      <c r="E3" s="143"/>
      <c r="F3" s="139" t="s">
        <v>3</v>
      </c>
    </row>
    <row r="4" ht="19.5" customHeight="1" spans="1:6">
      <c r="A4" s="147" t="s">
        <v>335</v>
      </c>
      <c r="B4" s="148" t="s">
        <v>46</v>
      </c>
      <c r="C4" s="147" t="s">
        <v>47</v>
      </c>
      <c r="D4" s="39" t="s">
        <v>336</v>
      </c>
      <c r="E4" s="40"/>
      <c r="F4" s="41"/>
    </row>
    <row r="5" ht="18.75" customHeight="1" spans="1:6">
      <c r="A5" s="149"/>
      <c r="B5" s="150"/>
      <c r="C5" s="149"/>
      <c r="D5" s="24" t="s">
        <v>29</v>
      </c>
      <c r="E5" s="39" t="s">
        <v>48</v>
      </c>
      <c r="F5" s="24" t="s">
        <v>49</v>
      </c>
    </row>
    <row r="6" ht="18.75" customHeight="1" spans="1:6">
      <c r="A6" s="151">
        <v>1</v>
      </c>
      <c r="B6" s="152" t="s">
        <v>122</v>
      </c>
      <c r="C6" s="151">
        <v>3</v>
      </c>
      <c r="D6" s="153">
        <v>4</v>
      </c>
      <c r="E6" s="153">
        <v>5</v>
      </c>
      <c r="F6" s="153">
        <v>6</v>
      </c>
    </row>
    <row r="7" ht="21" customHeight="1" spans="1:6">
      <c r="A7" s="33" t="s">
        <v>204</v>
      </c>
      <c r="B7" s="33"/>
      <c r="C7" s="33"/>
      <c r="D7" s="154" t="s">
        <v>204</v>
      </c>
      <c r="E7" s="155" t="s">
        <v>204</v>
      </c>
      <c r="F7" s="155" t="s">
        <v>204</v>
      </c>
    </row>
    <row r="8" ht="21" customHeight="1" spans="1:6">
      <c r="A8" s="33"/>
      <c r="B8" s="33" t="s">
        <v>204</v>
      </c>
      <c r="C8" s="33" t="s">
        <v>204</v>
      </c>
      <c r="D8" s="156" t="s">
        <v>204</v>
      </c>
      <c r="E8" s="157" t="s">
        <v>204</v>
      </c>
      <c r="F8" s="157" t="s">
        <v>204</v>
      </c>
    </row>
    <row r="9" ht="18.75" customHeight="1" spans="1:6">
      <c r="A9" s="158" t="s">
        <v>104</v>
      </c>
      <c r="B9" s="158" t="s">
        <v>104</v>
      </c>
      <c r="C9" s="159" t="s">
        <v>104</v>
      </c>
      <c r="D9" s="156" t="s">
        <v>204</v>
      </c>
      <c r="E9" s="157" t="s">
        <v>204</v>
      </c>
      <c r="F9" s="157" t="s">
        <v>204</v>
      </c>
    </row>
    <row r="10" customHeight="1" spans="1:1">
      <c r="A10" s="2" t="s">
        <v>337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5" sqref="C15"/>
    </sheetView>
  </sheetViews>
  <sheetFormatPr defaultColWidth="10.6666666666667" defaultRowHeight="14.25" customHeight="1" outlineLevelCol="5"/>
  <cols>
    <col min="1" max="1" width="37.5" style="2" customWidth="1"/>
    <col min="2" max="2" width="24.1666666666667" style="140" customWidth="1"/>
    <col min="3" max="3" width="37.5" style="2" customWidth="1"/>
    <col min="4" max="4" width="32.3333333333333" style="2" customWidth="1"/>
    <col min="5" max="6" width="42.8333333333333" style="2" customWidth="1"/>
    <col min="7" max="16384" width="10.6666666666667" style="2" customWidth="1"/>
  </cols>
  <sheetData>
    <row r="1" ht="12" customHeight="1" spans="1:6">
      <c r="A1" s="141">
        <v>1</v>
      </c>
      <c r="B1" s="142">
        <v>0</v>
      </c>
      <c r="C1" s="141">
        <v>1</v>
      </c>
      <c r="D1" s="143"/>
      <c r="E1" s="143"/>
      <c r="F1" s="139" t="s">
        <v>333</v>
      </c>
    </row>
    <row r="2" ht="26.25" customHeight="1" spans="1:6">
      <c r="A2" s="144" t="s">
        <v>338</v>
      </c>
      <c r="B2" s="144" t="s">
        <v>334</v>
      </c>
      <c r="C2" s="145"/>
      <c r="D2" s="146"/>
      <c r="E2" s="146"/>
      <c r="F2" s="146"/>
    </row>
    <row r="3" ht="13.5" customHeight="1" spans="1:6">
      <c r="A3" s="7" t="s">
        <v>2</v>
      </c>
      <c r="B3" s="7" t="s">
        <v>2</v>
      </c>
      <c r="C3" s="141"/>
      <c r="D3" s="143"/>
      <c r="E3" s="143"/>
      <c r="F3" s="139" t="s">
        <v>3</v>
      </c>
    </row>
    <row r="4" ht="19.5" customHeight="1" spans="1:6">
      <c r="A4" s="147" t="s">
        <v>335</v>
      </c>
      <c r="B4" s="148" t="s">
        <v>46</v>
      </c>
      <c r="C4" s="147" t="s">
        <v>47</v>
      </c>
      <c r="D4" s="39" t="s">
        <v>339</v>
      </c>
      <c r="E4" s="40"/>
      <c r="F4" s="41"/>
    </row>
    <row r="5" ht="18.75" customHeight="1" spans="1:6">
      <c r="A5" s="149"/>
      <c r="B5" s="150"/>
      <c r="C5" s="149"/>
      <c r="D5" s="24" t="s">
        <v>29</v>
      </c>
      <c r="E5" s="39" t="s">
        <v>48</v>
      </c>
      <c r="F5" s="24" t="s">
        <v>49</v>
      </c>
    </row>
    <row r="6" ht="18.75" customHeight="1" spans="1:6">
      <c r="A6" s="151">
        <v>1</v>
      </c>
      <c r="B6" s="152" t="s">
        <v>122</v>
      </c>
      <c r="C6" s="151">
        <v>3</v>
      </c>
      <c r="D6" s="153">
        <v>4</v>
      </c>
      <c r="E6" s="153">
        <v>5</v>
      </c>
      <c r="F6" s="153">
        <v>6</v>
      </c>
    </row>
    <row r="7" ht="21" customHeight="1" spans="1:6">
      <c r="A7" s="33" t="s">
        <v>204</v>
      </c>
      <c r="B7" s="33"/>
      <c r="C7" s="33"/>
      <c r="D7" s="154" t="s">
        <v>204</v>
      </c>
      <c r="E7" s="155" t="s">
        <v>204</v>
      </c>
      <c r="F7" s="155" t="s">
        <v>204</v>
      </c>
    </row>
    <row r="8" ht="21" customHeight="1" spans="1:6">
      <c r="A8" s="33"/>
      <c r="B8" s="33" t="s">
        <v>204</v>
      </c>
      <c r="C8" s="33" t="s">
        <v>204</v>
      </c>
      <c r="D8" s="156" t="s">
        <v>204</v>
      </c>
      <c r="E8" s="157" t="s">
        <v>204</v>
      </c>
      <c r="F8" s="157" t="s">
        <v>204</v>
      </c>
    </row>
    <row r="9" ht="18.75" customHeight="1" spans="1:6">
      <c r="A9" s="158" t="s">
        <v>104</v>
      </c>
      <c r="B9" s="158" t="s">
        <v>104</v>
      </c>
      <c r="C9" s="159" t="s">
        <v>104</v>
      </c>
      <c r="D9" s="156" t="s">
        <v>204</v>
      </c>
      <c r="E9" s="157" t="s">
        <v>204</v>
      </c>
      <c r="F9" s="157" t="s">
        <v>204</v>
      </c>
    </row>
    <row r="10" customHeight="1" spans="1:1">
      <c r="A10" s="2" t="s">
        <v>340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B17" sqref="B17"/>
    </sheetView>
  </sheetViews>
  <sheetFormatPr defaultColWidth="10.6666666666667" defaultRowHeight="14.25" customHeight="1"/>
  <cols>
    <col min="1" max="1" width="45.6666666666667" style="2" customWidth="1"/>
    <col min="2" max="2" width="40.6666666666667" style="2" customWidth="1"/>
    <col min="3" max="3" width="41.1666666666667" style="2" customWidth="1"/>
    <col min="4" max="4" width="9" style="2" customWidth="1"/>
    <col min="5" max="5" width="12" style="2" customWidth="1"/>
    <col min="6" max="6" width="16.3333333333333" style="2" customWidth="1"/>
    <col min="7" max="7" width="14" style="2" customWidth="1"/>
    <col min="8" max="10" width="14.6666666666667" style="2" customWidth="1"/>
    <col min="11" max="11" width="14.6666666666667" style="44" customWidth="1"/>
    <col min="12" max="14" width="14.6666666666667" style="2" customWidth="1"/>
    <col min="15" max="16" width="14.6666666666667" style="44" customWidth="1"/>
    <col min="17" max="17" width="12.1666666666667" style="2" customWidth="1"/>
    <col min="18" max="16384" width="10.6666666666667" style="44" customWidth="1"/>
  </cols>
  <sheetData>
    <row r="1" ht="13.5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O1" s="124"/>
      <c r="P1" s="124"/>
      <c r="Q1" s="45" t="s">
        <v>341</v>
      </c>
    </row>
    <row r="2" ht="27.75" customHeight="1" spans="1:17">
      <c r="A2" s="46" t="s">
        <v>342</v>
      </c>
      <c r="B2" s="6"/>
      <c r="C2" s="6"/>
      <c r="D2" s="6"/>
      <c r="E2" s="6"/>
      <c r="F2" s="6"/>
      <c r="G2" s="6"/>
      <c r="H2" s="6"/>
      <c r="I2" s="6"/>
      <c r="J2" s="6"/>
      <c r="K2" s="103"/>
      <c r="L2" s="6"/>
      <c r="M2" s="6"/>
      <c r="N2" s="6"/>
      <c r="O2" s="103"/>
      <c r="P2" s="103"/>
      <c r="Q2" s="6"/>
    </row>
    <row r="3" ht="18.75" customHeight="1" spans="1:17">
      <c r="A3" s="47" t="s">
        <v>2</v>
      </c>
      <c r="B3" s="9"/>
      <c r="C3" s="9"/>
      <c r="D3" s="9"/>
      <c r="E3" s="9"/>
      <c r="F3" s="9"/>
      <c r="G3" s="9"/>
      <c r="H3" s="9"/>
      <c r="I3" s="9"/>
      <c r="J3" s="9"/>
      <c r="O3" s="126"/>
      <c r="P3" s="126"/>
      <c r="Q3" s="139" t="s">
        <v>197</v>
      </c>
    </row>
    <row r="4" ht="15.75" customHeight="1" spans="1:17">
      <c r="A4" s="107" t="s">
        <v>343</v>
      </c>
      <c r="B4" s="108" t="s">
        <v>344</v>
      </c>
      <c r="C4" s="108" t="s">
        <v>345</v>
      </c>
      <c r="D4" s="108" t="s">
        <v>346</v>
      </c>
      <c r="E4" s="108" t="s">
        <v>347</v>
      </c>
      <c r="F4" s="108" t="s">
        <v>348</v>
      </c>
      <c r="G4" s="49" t="s">
        <v>215</v>
      </c>
      <c r="H4" s="49"/>
      <c r="I4" s="49"/>
      <c r="J4" s="49"/>
      <c r="K4" s="127"/>
      <c r="L4" s="49"/>
      <c r="M4" s="49"/>
      <c r="N4" s="49"/>
      <c r="O4" s="128"/>
      <c r="P4" s="127"/>
      <c r="Q4" s="50"/>
    </row>
    <row r="5" ht="17.25" customHeight="1" spans="1:17">
      <c r="A5" s="26"/>
      <c r="B5" s="110"/>
      <c r="C5" s="110"/>
      <c r="D5" s="110"/>
      <c r="E5" s="110"/>
      <c r="F5" s="110"/>
      <c r="G5" s="110" t="s">
        <v>29</v>
      </c>
      <c r="H5" s="110" t="s">
        <v>32</v>
      </c>
      <c r="I5" s="110" t="s">
        <v>349</v>
      </c>
      <c r="J5" s="110" t="s">
        <v>350</v>
      </c>
      <c r="K5" s="111" t="s">
        <v>351</v>
      </c>
      <c r="L5" s="129" t="s">
        <v>36</v>
      </c>
      <c r="M5" s="129"/>
      <c r="N5" s="129"/>
      <c r="O5" s="130"/>
      <c r="P5" s="136"/>
      <c r="Q5" s="112"/>
    </row>
    <row r="6" ht="54" customHeight="1" spans="1:17">
      <c r="A6" s="29"/>
      <c r="B6" s="112"/>
      <c r="C6" s="112"/>
      <c r="D6" s="112"/>
      <c r="E6" s="112"/>
      <c r="F6" s="112"/>
      <c r="G6" s="112"/>
      <c r="H6" s="112" t="s">
        <v>31</v>
      </c>
      <c r="I6" s="112"/>
      <c r="J6" s="112"/>
      <c r="K6" s="113"/>
      <c r="L6" s="112" t="s">
        <v>31</v>
      </c>
      <c r="M6" s="112" t="s">
        <v>37</v>
      </c>
      <c r="N6" s="112" t="s">
        <v>223</v>
      </c>
      <c r="O6" s="131" t="s">
        <v>39</v>
      </c>
      <c r="P6" s="113" t="s">
        <v>40</v>
      </c>
      <c r="Q6" s="112" t="s">
        <v>41</v>
      </c>
    </row>
    <row r="7" ht="15" customHeight="1" spans="1:17">
      <c r="A7" s="30">
        <v>1</v>
      </c>
      <c r="B7" s="137">
        <v>2</v>
      </c>
      <c r="C7" s="137">
        <v>3</v>
      </c>
      <c r="D7" s="137">
        <v>4</v>
      </c>
      <c r="E7" s="137">
        <v>5</v>
      </c>
      <c r="F7" s="137">
        <v>6</v>
      </c>
      <c r="G7" s="138">
        <v>7</v>
      </c>
      <c r="H7" s="138">
        <v>8</v>
      </c>
      <c r="I7" s="138">
        <v>9</v>
      </c>
      <c r="J7" s="138">
        <v>10</v>
      </c>
      <c r="K7" s="138">
        <v>11</v>
      </c>
      <c r="L7" s="138">
        <v>12</v>
      </c>
      <c r="M7" s="138">
        <v>13</v>
      </c>
      <c r="N7" s="138">
        <v>14</v>
      </c>
      <c r="O7" s="138">
        <v>15</v>
      </c>
      <c r="P7" s="138">
        <v>16</v>
      </c>
      <c r="Q7" s="138">
        <v>17</v>
      </c>
    </row>
    <row r="8" ht="21" customHeight="1" spans="1:17">
      <c r="A8" s="114" t="s">
        <v>204</v>
      </c>
      <c r="B8" s="115"/>
      <c r="C8" s="115"/>
      <c r="D8" s="115"/>
      <c r="E8" s="118"/>
      <c r="F8" s="116" t="s">
        <v>204</v>
      </c>
      <c r="G8" s="116" t="s">
        <v>204</v>
      </c>
      <c r="H8" s="116" t="s">
        <v>204</v>
      </c>
      <c r="I8" s="116" t="s">
        <v>204</v>
      </c>
      <c r="J8" s="116" t="s">
        <v>204</v>
      </c>
      <c r="K8" s="116" t="s">
        <v>204</v>
      </c>
      <c r="L8" s="116" t="s">
        <v>204</v>
      </c>
      <c r="M8" s="116" t="s">
        <v>204</v>
      </c>
      <c r="N8" s="116" t="s">
        <v>204</v>
      </c>
      <c r="O8" s="56" t="s">
        <v>204</v>
      </c>
      <c r="P8" s="116" t="s">
        <v>204</v>
      </c>
      <c r="Q8" s="116" t="s">
        <v>204</v>
      </c>
    </row>
    <row r="9" ht="25.5" customHeight="1" spans="1:17">
      <c r="A9" s="114" t="s">
        <v>204</v>
      </c>
      <c r="B9" s="115" t="s">
        <v>204</v>
      </c>
      <c r="C9" s="115" t="s">
        <v>204</v>
      </c>
      <c r="D9" s="115" t="s">
        <v>204</v>
      </c>
      <c r="E9" s="118" t="s">
        <v>204</v>
      </c>
      <c r="F9" s="118" t="s">
        <v>204</v>
      </c>
      <c r="G9" s="118" t="s">
        <v>204</v>
      </c>
      <c r="H9" s="118" t="s">
        <v>204</v>
      </c>
      <c r="I9" s="118" t="s">
        <v>204</v>
      </c>
      <c r="J9" s="118" t="s">
        <v>204</v>
      </c>
      <c r="K9" s="116" t="s">
        <v>204</v>
      </c>
      <c r="L9" s="118" t="s">
        <v>204</v>
      </c>
      <c r="M9" s="118" t="s">
        <v>204</v>
      </c>
      <c r="N9" s="118" t="s">
        <v>204</v>
      </c>
      <c r="O9" s="56" t="s">
        <v>204</v>
      </c>
      <c r="P9" s="116" t="s">
        <v>204</v>
      </c>
      <c r="Q9" s="118" t="s">
        <v>204</v>
      </c>
    </row>
    <row r="10" ht="21" customHeight="1" spans="1:17">
      <c r="A10" s="119" t="s">
        <v>104</v>
      </c>
      <c r="B10" s="120"/>
      <c r="C10" s="120"/>
      <c r="D10" s="120"/>
      <c r="E10" s="118"/>
      <c r="F10" s="116" t="s">
        <v>204</v>
      </c>
      <c r="G10" s="116" t="s">
        <v>204</v>
      </c>
      <c r="H10" s="116" t="s">
        <v>204</v>
      </c>
      <c r="I10" s="116" t="s">
        <v>204</v>
      </c>
      <c r="J10" s="116" t="s">
        <v>204</v>
      </c>
      <c r="K10" s="116" t="s">
        <v>204</v>
      </c>
      <c r="L10" s="116" t="s">
        <v>204</v>
      </c>
      <c r="M10" s="116" t="s">
        <v>204</v>
      </c>
      <c r="N10" s="116" t="s">
        <v>204</v>
      </c>
      <c r="O10" s="56" t="s">
        <v>204</v>
      </c>
      <c r="P10" s="116" t="s">
        <v>204</v>
      </c>
      <c r="Q10" s="116" t="s">
        <v>204</v>
      </c>
    </row>
    <row r="11" customHeight="1" spans="1:1">
      <c r="A11" s="2" t="s">
        <v>352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7" sqref="B17"/>
    </sheetView>
  </sheetViews>
  <sheetFormatPr defaultColWidth="10.6666666666667" defaultRowHeight="14.25" customHeight="1"/>
  <cols>
    <col min="1" max="1" width="45.6666666666667" style="2" customWidth="1"/>
    <col min="2" max="2" width="25.3333333333333" style="2" customWidth="1"/>
    <col min="3" max="3" width="41.1666666666667" style="2" customWidth="1"/>
    <col min="4" max="7" width="10.6666666666667" style="44" customWidth="1"/>
    <col min="8" max="8" width="14" style="2" customWidth="1"/>
    <col min="9" max="11" width="11.6666666666667" style="2" customWidth="1"/>
    <col min="12" max="12" width="10.6666666666667" style="44" customWidth="1"/>
    <col min="13" max="14" width="10.6666666666667" style="2" customWidth="1"/>
    <col min="15" max="15" width="14.8333333333333" style="2" customWidth="1"/>
    <col min="16" max="17" width="10.6666666666667" style="44" customWidth="1"/>
    <col min="18" max="18" width="12.1666666666667" style="2" customWidth="1"/>
    <col min="19" max="16384" width="10.6666666666667" style="44" customWidth="1"/>
  </cols>
  <sheetData>
    <row r="1" ht="13.5" customHeight="1" spans="1:18">
      <c r="A1" s="100"/>
      <c r="B1" s="100"/>
      <c r="C1" s="100"/>
      <c r="D1" s="101"/>
      <c r="E1" s="101"/>
      <c r="F1" s="101"/>
      <c r="G1" s="101"/>
      <c r="H1" s="100"/>
      <c r="I1" s="100"/>
      <c r="J1" s="100"/>
      <c r="K1" s="100"/>
      <c r="L1" s="122"/>
      <c r="M1" s="123"/>
      <c r="N1" s="123"/>
      <c r="O1" s="123"/>
      <c r="P1" s="124"/>
      <c r="Q1" s="132"/>
      <c r="R1" s="133" t="s">
        <v>353</v>
      </c>
    </row>
    <row r="2" ht="27.75" customHeight="1" spans="1:18">
      <c r="A2" s="46" t="s">
        <v>354</v>
      </c>
      <c r="B2" s="102"/>
      <c r="C2" s="102"/>
      <c r="D2" s="103"/>
      <c r="E2" s="103"/>
      <c r="F2" s="103"/>
      <c r="G2" s="103"/>
      <c r="H2" s="102"/>
      <c r="I2" s="102"/>
      <c r="J2" s="102"/>
      <c r="K2" s="102"/>
      <c r="L2" s="125"/>
      <c r="M2" s="102"/>
      <c r="N2" s="102"/>
      <c r="O2" s="102"/>
      <c r="P2" s="103"/>
      <c r="Q2" s="125"/>
      <c r="R2" s="102"/>
    </row>
    <row r="3" ht="18.75" customHeight="1" spans="1:18">
      <c r="A3" s="104" t="s">
        <v>2</v>
      </c>
      <c r="B3" s="105"/>
      <c r="C3" s="105"/>
      <c r="D3" s="106"/>
      <c r="E3" s="106"/>
      <c r="F3" s="106"/>
      <c r="G3" s="106"/>
      <c r="H3" s="105"/>
      <c r="I3" s="105"/>
      <c r="J3" s="105"/>
      <c r="K3" s="105"/>
      <c r="L3" s="122"/>
      <c r="M3" s="123"/>
      <c r="N3" s="123"/>
      <c r="O3" s="123"/>
      <c r="P3" s="126"/>
      <c r="Q3" s="134"/>
      <c r="R3" s="135" t="s">
        <v>197</v>
      </c>
    </row>
    <row r="4" ht="15.75" customHeight="1" spans="1:18">
      <c r="A4" s="107" t="s">
        <v>343</v>
      </c>
      <c r="B4" s="108" t="s">
        <v>355</v>
      </c>
      <c r="C4" s="108" t="s">
        <v>356</v>
      </c>
      <c r="D4" s="109" t="s">
        <v>357</v>
      </c>
      <c r="E4" s="109" t="s">
        <v>358</v>
      </c>
      <c r="F4" s="109" t="s">
        <v>359</v>
      </c>
      <c r="G4" s="109" t="s">
        <v>360</v>
      </c>
      <c r="H4" s="49" t="s">
        <v>215</v>
      </c>
      <c r="I4" s="49"/>
      <c r="J4" s="49"/>
      <c r="K4" s="49"/>
      <c r="L4" s="127"/>
      <c r="M4" s="49"/>
      <c r="N4" s="49"/>
      <c r="O4" s="49"/>
      <c r="P4" s="128"/>
      <c r="Q4" s="127"/>
      <c r="R4" s="50"/>
    </row>
    <row r="5" ht="17.25" customHeight="1" spans="1:18">
      <c r="A5" s="26"/>
      <c r="B5" s="110"/>
      <c r="C5" s="110"/>
      <c r="D5" s="111"/>
      <c r="E5" s="111"/>
      <c r="F5" s="111"/>
      <c r="G5" s="111"/>
      <c r="H5" s="110" t="s">
        <v>29</v>
      </c>
      <c r="I5" s="110" t="s">
        <v>32</v>
      </c>
      <c r="J5" s="110" t="s">
        <v>349</v>
      </c>
      <c r="K5" s="110" t="s">
        <v>350</v>
      </c>
      <c r="L5" s="111" t="s">
        <v>351</v>
      </c>
      <c r="M5" s="129" t="s">
        <v>361</v>
      </c>
      <c r="N5" s="129"/>
      <c r="O5" s="129"/>
      <c r="P5" s="130"/>
      <c r="Q5" s="136"/>
      <c r="R5" s="112"/>
    </row>
    <row r="6" ht="54" customHeight="1" spans="1:18">
      <c r="A6" s="29"/>
      <c r="B6" s="112"/>
      <c r="C6" s="112"/>
      <c r="D6" s="113"/>
      <c r="E6" s="113"/>
      <c r="F6" s="113"/>
      <c r="G6" s="113"/>
      <c r="H6" s="112"/>
      <c r="I6" s="112" t="s">
        <v>31</v>
      </c>
      <c r="J6" s="112"/>
      <c r="K6" s="112"/>
      <c r="L6" s="113"/>
      <c r="M6" s="112" t="s">
        <v>31</v>
      </c>
      <c r="N6" s="112" t="s">
        <v>37</v>
      </c>
      <c r="O6" s="112" t="s">
        <v>223</v>
      </c>
      <c r="P6" s="131" t="s">
        <v>39</v>
      </c>
      <c r="Q6" s="113" t="s">
        <v>40</v>
      </c>
      <c r="R6" s="112" t="s">
        <v>41</v>
      </c>
    </row>
    <row r="7" ht="15" customHeight="1" spans="1:18">
      <c r="A7" s="29">
        <v>1</v>
      </c>
      <c r="B7" s="112">
        <v>2</v>
      </c>
      <c r="C7" s="112">
        <v>3</v>
      </c>
      <c r="D7" s="113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</row>
    <row r="8" ht="21" customHeight="1" spans="1:18">
      <c r="A8" s="114" t="s">
        <v>204</v>
      </c>
      <c r="B8" s="115"/>
      <c r="C8" s="115"/>
      <c r="D8" s="116"/>
      <c r="E8" s="116"/>
      <c r="F8" s="116"/>
      <c r="G8" s="116"/>
      <c r="H8" s="116" t="s">
        <v>204</v>
      </c>
      <c r="I8" s="116" t="s">
        <v>204</v>
      </c>
      <c r="J8" s="116" t="s">
        <v>204</v>
      </c>
      <c r="K8" s="116" t="s">
        <v>204</v>
      </c>
      <c r="L8" s="116" t="s">
        <v>204</v>
      </c>
      <c r="M8" s="116" t="s">
        <v>204</v>
      </c>
      <c r="N8" s="116" t="s">
        <v>204</v>
      </c>
      <c r="O8" s="116" t="s">
        <v>204</v>
      </c>
      <c r="P8" s="56" t="s">
        <v>204</v>
      </c>
      <c r="Q8" s="116" t="s">
        <v>204</v>
      </c>
      <c r="R8" s="116" t="s">
        <v>204</v>
      </c>
    </row>
    <row r="9" ht="21" customHeight="1" spans="1:18">
      <c r="A9" s="114" t="s">
        <v>204</v>
      </c>
      <c r="B9" s="115" t="s">
        <v>204</v>
      </c>
      <c r="C9" s="115" t="s">
        <v>204</v>
      </c>
      <c r="D9" s="117" t="s">
        <v>204</v>
      </c>
      <c r="E9" s="117" t="s">
        <v>204</v>
      </c>
      <c r="F9" s="117" t="s">
        <v>204</v>
      </c>
      <c r="G9" s="117" t="s">
        <v>204</v>
      </c>
      <c r="H9" s="118" t="s">
        <v>204</v>
      </c>
      <c r="I9" s="118" t="s">
        <v>204</v>
      </c>
      <c r="J9" s="118" t="s">
        <v>204</v>
      </c>
      <c r="K9" s="118" t="s">
        <v>204</v>
      </c>
      <c r="L9" s="116" t="s">
        <v>204</v>
      </c>
      <c r="M9" s="118" t="s">
        <v>204</v>
      </c>
      <c r="N9" s="118" t="s">
        <v>204</v>
      </c>
      <c r="O9" s="118" t="s">
        <v>204</v>
      </c>
      <c r="P9" s="56" t="s">
        <v>204</v>
      </c>
      <c r="Q9" s="116" t="s">
        <v>204</v>
      </c>
      <c r="R9" s="118" t="s">
        <v>204</v>
      </c>
    </row>
    <row r="10" ht="21" customHeight="1" spans="1:18">
      <c r="A10" s="119" t="s">
        <v>104</v>
      </c>
      <c r="B10" s="120"/>
      <c r="C10" s="121"/>
      <c r="D10" s="116"/>
      <c r="E10" s="116"/>
      <c r="F10" s="116"/>
      <c r="G10" s="116"/>
      <c r="H10" s="116" t="s">
        <v>204</v>
      </c>
      <c r="I10" s="116" t="s">
        <v>204</v>
      </c>
      <c r="J10" s="116" t="s">
        <v>204</v>
      </c>
      <c r="K10" s="116" t="s">
        <v>204</v>
      </c>
      <c r="L10" s="116" t="s">
        <v>204</v>
      </c>
      <c r="M10" s="116" t="s">
        <v>204</v>
      </c>
      <c r="N10" s="116" t="s">
        <v>204</v>
      </c>
      <c r="O10" s="116" t="s">
        <v>204</v>
      </c>
      <c r="P10" s="56" t="s">
        <v>204</v>
      </c>
      <c r="Q10" s="116" t="s">
        <v>204</v>
      </c>
      <c r="R10" s="116" t="s">
        <v>204</v>
      </c>
    </row>
    <row r="11" customHeight="1" spans="1:1">
      <c r="A11" s="2" t="s">
        <v>362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2" sqref="C12"/>
    </sheetView>
  </sheetViews>
  <sheetFormatPr defaultColWidth="9" defaultRowHeight="10.8" outlineLevelCol="4"/>
  <cols>
    <col min="1" max="5" width="26.625" customWidth="1"/>
  </cols>
  <sheetData>
    <row r="1" customFormat="1" ht="13.5" customHeight="1" spans="1:5">
      <c r="A1" s="73"/>
      <c r="B1" s="73"/>
      <c r="C1" s="73"/>
      <c r="D1" s="74"/>
      <c r="E1" s="96" t="s">
        <v>363</v>
      </c>
    </row>
    <row r="2" customFormat="1" ht="27.75" customHeight="1" spans="1:5">
      <c r="A2" s="76" t="s">
        <v>364</v>
      </c>
      <c r="B2" s="60"/>
      <c r="C2" s="60"/>
      <c r="D2" s="60"/>
      <c r="E2" s="60"/>
    </row>
    <row r="3" customFormat="1" ht="18" customHeight="1" spans="1:5">
      <c r="A3" s="77" t="s">
        <v>2</v>
      </c>
      <c r="B3" s="78"/>
      <c r="C3" s="78"/>
      <c r="D3" s="79"/>
      <c r="E3" s="97" t="s">
        <v>197</v>
      </c>
    </row>
    <row r="4" customFormat="1" ht="19.5" customHeight="1" spans="1:5">
      <c r="A4" s="81" t="s">
        <v>365</v>
      </c>
      <c r="B4" s="82" t="s">
        <v>215</v>
      </c>
      <c r="C4" s="83"/>
      <c r="D4" s="83"/>
      <c r="E4" s="98" t="s">
        <v>366</v>
      </c>
    </row>
    <row r="5" customFormat="1" ht="40.5" customHeight="1" spans="1:5">
      <c r="A5" s="84"/>
      <c r="B5" s="85" t="s">
        <v>29</v>
      </c>
      <c r="C5" s="86" t="s">
        <v>32</v>
      </c>
      <c r="D5" s="87" t="s">
        <v>367</v>
      </c>
      <c r="E5" s="98" t="s">
        <v>368</v>
      </c>
    </row>
    <row r="6" customFormat="1" ht="19.5" customHeight="1" spans="1:5">
      <c r="A6" s="88">
        <v>1</v>
      </c>
      <c r="B6" s="88">
        <v>2</v>
      </c>
      <c r="C6" s="88">
        <v>3</v>
      </c>
      <c r="D6" s="89">
        <v>4</v>
      </c>
      <c r="E6" s="98">
        <v>5</v>
      </c>
    </row>
    <row r="7" customFormat="1" ht="19.5" customHeight="1" spans="1:5">
      <c r="A7" s="65" t="s">
        <v>204</v>
      </c>
      <c r="B7" s="91" t="s">
        <v>204</v>
      </c>
      <c r="C7" s="91" t="s">
        <v>204</v>
      </c>
      <c r="D7" s="92" t="s">
        <v>204</v>
      </c>
      <c r="E7" s="99" t="s">
        <v>204</v>
      </c>
    </row>
    <row r="8" customFormat="1" ht="19.5" customHeight="1" spans="1:5">
      <c r="A8" s="66" t="s">
        <v>204</v>
      </c>
      <c r="B8" s="91" t="s">
        <v>204</v>
      </c>
      <c r="C8" s="91" t="s">
        <v>204</v>
      </c>
      <c r="D8" s="92" t="s">
        <v>204</v>
      </c>
      <c r="E8" s="99" t="s">
        <v>204</v>
      </c>
    </row>
    <row r="9" customFormat="1" ht="14.25" customHeight="1" spans="1:5">
      <c r="A9" s="75" t="s">
        <v>369</v>
      </c>
      <c r="B9" s="75"/>
      <c r="C9" s="75"/>
      <c r="D9" s="75"/>
      <c r="E9" s="75"/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S10"/>
  <sheetViews>
    <sheetView workbookViewId="0">
      <selection activeCell="E14" sqref="E14"/>
    </sheetView>
  </sheetViews>
  <sheetFormatPr defaultColWidth="10.6666666666667" defaultRowHeight="14.25" customHeight="1"/>
  <cols>
    <col min="1" max="1" width="44" style="4" customWidth="1"/>
    <col min="2" max="5" width="8.875" style="4" customWidth="1"/>
    <col min="6" max="6" width="8.875" style="72" customWidth="1"/>
    <col min="7" max="14" width="8.875" style="4" customWidth="1"/>
    <col min="15" max="18" width="8.875" style="72" customWidth="1"/>
    <col min="19" max="16384" width="10.6666666666667" style="72" customWidth="1"/>
  </cols>
  <sheetData>
    <row r="1" customFormat="1" ht="13.5" customHeight="1" spans="1:17">
      <c r="A1" s="73"/>
      <c r="B1" s="73"/>
      <c r="C1" s="73"/>
      <c r="D1" s="74"/>
      <c r="E1" s="75"/>
      <c r="F1" s="75"/>
      <c r="G1" s="75"/>
      <c r="H1" s="75"/>
      <c r="I1" s="75"/>
      <c r="J1" s="75"/>
      <c r="K1" s="75"/>
      <c r="L1" s="75"/>
      <c r="M1" s="75"/>
      <c r="N1" s="75"/>
      <c r="Q1" s="75" t="s">
        <v>363</v>
      </c>
    </row>
    <row r="2" customFormat="1" ht="27.75" customHeight="1" spans="1:14">
      <c r="A2" s="76" t="s">
        <v>364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="71" customFormat="1" ht="18" customHeight="1" spans="1:253">
      <c r="A3" s="77" t="s">
        <v>2</v>
      </c>
      <c r="B3" s="78"/>
      <c r="C3" s="78"/>
      <c r="D3" s="79"/>
      <c r="E3" s="80"/>
      <c r="F3" s="80"/>
      <c r="G3" s="80"/>
      <c r="H3" s="80"/>
      <c r="I3" s="80"/>
      <c r="J3" s="75"/>
      <c r="K3" s="75"/>
      <c r="L3" s="75"/>
      <c r="M3" s="75"/>
      <c r="O3"/>
      <c r="Q3" s="94" t="s">
        <v>197</v>
      </c>
      <c r="R3" s="94"/>
      <c r="IO3"/>
      <c r="IP3"/>
      <c r="IQ3"/>
      <c r="IR3"/>
      <c r="IS3"/>
    </row>
    <row r="4" customFormat="1" ht="19.5" customHeight="1" spans="1:18">
      <c r="A4" s="81" t="s">
        <v>365</v>
      </c>
      <c r="B4" s="82" t="s">
        <v>215</v>
      </c>
      <c r="C4" s="83"/>
      <c r="D4" s="83"/>
      <c r="E4" s="82" t="s">
        <v>366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5"/>
    </row>
    <row r="5" customFormat="1" ht="40.5" customHeight="1" spans="1:18">
      <c r="A5" s="84"/>
      <c r="B5" s="85" t="s">
        <v>29</v>
      </c>
      <c r="C5" s="86" t="s">
        <v>32</v>
      </c>
      <c r="D5" s="87" t="s">
        <v>367</v>
      </c>
      <c r="E5" s="88" t="s">
        <v>370</v>
      </c>
      <c r="F5" s="88" t="s">
        <v>371</v>
      </c>
      <c r="G5" s="88" t="s">
        <v>372</v>
      </c>
      <c r="H5" s="88" t="s">
        <v>373</v>
      </c>
      <c r="I5" s="88" t="s">
        <v>374</v>
      </c>
      <c r="J5" s="88" t="s">
        <v>375</v>
      </c>
      <c r="K5" s="88" t="s">
        <v>376</v>
      </c>
      <c r="L5" s="88" t="s">
        <v>377</v>
      </c>
      <c r="M5" s="88" t="s">
        <v>378</v>
      </c>
      <c r="N5" s="88" t="s">
        <v>379</v>
      </c>
      <c r="O5" s="88" t="s">
        <v>380</v>
      </c>
      <c r="P5" s="88" t="s">
        <v>381</v>
      </c>
      <c r="Q5" s="88" t="s">
        <v>382</v>
      </c>
      <c r="R5" s="88" t="s">
        <v>383</v>
      </c>
    </row>
    <row r="6" customFormat="1" ht="19.5" customHeight="1" spans="1:18">
      <c r="A6" s="88">
        <v>1</v>
      </c>
      <c r="B6" s="88">
        <v>2</v>
      </c>
      <c r="C6" s="88">
        <v>3</v>
      </c>
      <c r="D6" s="89">
        <v>4</v>
      </c>
      <c r="E6" s="88">
        <v>5</v>
      </c>
      <c r="F6" s="88">
        <v>6</v>
      </c>
      <c r="G6" s="88">
        <v>7</v>
      </c>
      <c r="H6" s="90">
        <v>8</v>
      </c>
      <c r="I6" s="88">
        <v>9</v>
      </c>
      <c r="J6" s="88">
        <v>10</v>
      </c>
      <c r="K6" s="88">
        <v>11</v>
      </c>
      <c r="L6" s="90">
        <v>12</v>
      </c>
      <c r="M6" s="88">
        <v>13</v>
      </c>
      <c r="N6" s="88">
        <v>14</v>
      </c>
      <c r="O6" s="88">
        <v>15</v>
      </c>
      <c r="P6" s="90">
        <v>16</v>
      </c>
      <c r="Q6" s="88">
        <v>17</v>
      </c>
      <c r="R6" s="88">
        <v>18</v>
      </c>
    </row>
    <row r="7" customFormat="1" ht="19.5" customHeight="1" spans="1:18">
      <c r="A7" s="65" t="s">
        <v>204</v>
      </c>
      <c r="B7" s="91" t="s">
        <v>204</v>
      </c>
      <c r="C7" s="91" t="s">
        <v>204</v>
      </c>
      <c r="D7" s="92" t="s">
        <v>204</v>
      </c>
      <c r="E7" s="91" t="s">
        <v>204</v>
      </c>
      <c r="F7" s="91" t="s">
        <v>204</v>
      </c>
      <c r="G7" s="91" t="s">
        <v>204</v>
      </c>
      <c r="H7" s="91" t="s">
        <v>204</v>
      </c>
      <c r="I7" s="91" t="s">
        <v>204</v>
      </c>
      <c r="J7" s="91" t="s">
        <v>204</v>
      </c>
      <c r="K7" s="91" t="s">
        <v>204</v>
      </c>
      <c r="L7" s="91" t="s">
        <v>204</v>
      </c>
      <c r="M7" s="91" t="s">
        <v>204</v>
      </c>
      <c r="N7" s="91" t="s">
        <v>204</v>
      </c>
      <c r="O7" s="93"/>
      <c r="P7" s="93"/>
      <c r="Q7" s="93"/>
      <c r="R7" s="93"/>
    </row>
    <row r="8" customFormat="1" ht="19.5" customHeight="1" spans="1:18">
      <c r="A8" s="66" t="s">
        <v>204</v>
      </c>
      <c r="B8" s="91" t="s">
        <v>204</v>
      </c>
      <c r="C8" s="91" t="s">
        <v>204</v>
      </c>
      <c r="D8" s="92" t="s">
        <v>204</v>
      </c>
      <c r="E8" s="91" t="s">
        <v>204</v>
      </c>
      <c r="F8" s="91" t="s">
        <v>204</v>
      </c>
      <c r="G8" s="91" t="s">
        <v>204</v>
      </c>
      <c r="H8" s="91" t="s">
        <v>204</v>
      </c>
      <c r="I8" s="91" t="s">
        <v>204</v>
      </c>
      <c r="J8" s="91" t="s">
        <v>204</v>
      </c>
      <c r="K8" s="91" t="s">
        <v>204</v>
      </c>
      <c r="L8" s="91" t="s">
        <v>204</v>
      </c>
      <c r="M8" s="91" t="s">
        <v>204</v>
      </c>
      <c r="N8" s="91" t="s">
        <v>204</v>
      </c>
      <c r="O8" s="93"/>
      <c r="P8" s="93"/>
      <c r="Q8" s="93"/>
      <c r="R8" s="93"/>
    </row>
    <row r="9" customFormat="1" customHeight="1" spans="1:14">
      <c r="A9" s="75" t="s">
        <v>369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customFormat="1" customHeight="1" spans="1:14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</sheetData>
  <mergeCells count="6">
    <mergeCell ref="A2:N2"/>
    <mergeCell ref="A3:I3"/>
    <mergeCell ref="Q3:R3"/>
    <mergeCell ref="B4:D4"/>
    <mergeCell ref="E4:R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7" sqref="D7"/>
    </sheetView>
  </sheetViews>
  <sheetFormatPr defaultColWidth="11" defaultRowHeight="10.8"/>
  <cols>
    <col min="1" max="10" width="21.875" customWidth="1"/>
  </cols>
  <sheetData>
    <row r="1" s="57" customFormat="1" ht="12" customHeight="1" spans="1:10">
      <c r="A1" s="58"/>
      <c r="B1" s="58"/>
      <c r="C1" s="58"/>
      <c r="D1" s="58"/>
      <c r="E1" s="58"/>
      <c r="G1" s="58"/>
      <c r="J1" s="70" t="s">
        <v>384</v>
      </c>
    </row>
    <row r="2" s="57" customFormat="1" ht="28.5" customHeight="1" spans="1:10">
      <c r="A2" s="59" t="s">
        <v>385</v>
      </c>
      <c r="B2" s="60"/>
      <c r="C2" s="60"/>
      <c r="D2" s="60"/>
      <c r="E2" s="60"/>
      <c r="F2" s="61"/>
      <c r="G2" s="60"/>
      <c r="H2" s="61"/>
      <c r="I2" s="61"/>
      <c r="J2" s="60"/>
    </row>
    <row r="3" s="57" customFormat="1" ht="17.25" customHeight="1" spans="1:10">
      <c r="A3" s="62" t="s">
        <v>2</v>
      </c>
      <c r="B3" s="58"/>
      <c r="C3" s="58"/>
      <c r="D3" s="58"/>
      <c r="E3" s="58"/>
      <c r="G3" s="58"/>
      <c r="J3" s="58"/>
    </row>
    <row r="4" s="57" customFormat="1" ht="44.25" customHeight="1" spans="1:10">
      <c r="A4" s="63" t="s">
        <v>275</v>
      </c>
      <c r="B4" s="63" t="s">
        <v>276</v>
      </c>
      <c r="C4" s="63" t="s">
        <v>277</v>
      </c>
      <c r="D4" s="63" t="s">
        <v>278</v>
      </c>
      <c r="E4" s="63" t="s">
        <v>279</v>
      </c>
      <c r="F4" s="64" t="s">
        <v>280</v>
      </c>
      <c r="G4" s="63" t="s">
        <v>281</v>
      </c>
      <c r="H4" s="64" t="s">
        <v>282</v>
      </c>
      <c r="I4" s="64" t="s">
        <v>283</v>
      </c>
      <c r="J4" s="63" t="s">
        <v>284</v>
      </c>
    </row>
    <row r="5" s="57" customFormat="1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4">
        <v>6</v>
      </c>
      <c r="G5" s="63">
        <v>7</v>
      </c>
      <c r="H5" s="64">
        <v>8</v>
      </c>
      <c r="I5" s="64">
        <v>9</v>
      </c>
      <c r="J5" s="63">
        <v>10</v>
      </c>
    </row>
    <row r="6" s="57" customFormat="1" ht="42" customHeight="1" spans="1:10">
      <c r="A6" s="65" t="s">
        <v>204</v>
      </c>
      <c r="B6" s="66"/>
      <c r="C6" s="66"/>
      <c r="D6" s="66"/>
      <c r="E6" s="67"/>
      <c r="F6" s="68"/>
      <c r="G6" s="67"/>
      <c r="H6" s="68"/>
      <c r="I6" s="68"/>
      <c r="J6" s="67"/>
    </row>
    <row r="7" s="57" customFormat="1" ht="42.75" customHeight="1" spans="1:10">
      <c r="A7" s="69" t="s">
        <v>204</v>
      </c>
      <c r="B7" s="69" t="s">
        <v>204</v>
      </c>
      <c r="C7" s="69" t="s">
        <v>204</v>
      </c>
      <c r="D7" s="69" t="s">
        <v>204</v>
      </c>
      <c r="E7" s="65" t="s">
        <v>204</v>
      </c>
      <c r="F7" s="69" t="s">
        <v>204</v>
      </c>
      <c r="G7" s="65" t="s">
        <v>204</v>
      </c>
      <c r="H7" s="69" t="s">
        <v>204</v>
      </c>
      <c r="I7" s="69" t="s">
        <v>204</v>
      </c>
      <c r="J7" s="65" t="s">
        <v>204</v>
      </c>
    </row>
    <row r="8" s="57" customFormat="1" ht="12" spans="1:10">
      <c r="A8" s="58" t="s">
        <v>386</v>
      </c>
      <c r="B8" s="58"/>
      <c r="C8" s="58"/>
      <c r="D8" s="58"/>
      <c r="E8" s="58"/>
      <c r="G8" s="58"/>
      <c r="J8" s="58"/>
    </row>
    <row r="9" s="57" customFormat="1" ht="12" spans="1:10">
      <c r="A9" s="58"/>
      <c r="B9" s="58"/>
      <c r="C9" s="58"/>
      <c r="D9" s="58"/>
      <c r="E9" s="58"/>
      <c r="G9" s="58"/>
      <c r="J9" s="58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5" sqref="C15"/>
    </sheetView>
  </sheetViews>
  <sheetFormatPr defaultColWidth="10.6666666666667" defaultRowHeight="12" customHeight="1" outlineLevelCol="7"/>
  <cols>
    <col min="1" max="1" width="33.8333333333333" style="43" customWidth="1"/>
    <col min="2" max="2" width="21.8333333333333" style="43" customWidth="1"/>
    <col min="3" max="3" width="29" style="43" customWidth="1"/>
    <col min="4" max="4" width="27.5" style="43" customWidth="1"/>
    <col min="5" max="5" width="20.8333333333333" style="43" customWidth="1"/>
    <col min="6" max="6" width="27.5" style="43" customWidth="1"/>
    <col min="7" max="7" width="29.3333333333333" style="43" customWidth="1"/>
    <col min="8" max="8" width="22" style="43" customWidth="1"/>
    <col min="9" max="16384" width="10.6666666666667" style="44" customWidth="1"/>
  </cols>
  <sheetData>
    <row r="1" ht="14.25" customHeight="1" spans="8:8">
      <c r="H1" s="45" t="s">
        <v>387</v>
      </c>
    </row>
    <row r="2" ht="28.5" customHeight="1" spans="1:8">
      <c r="A2" s="46" t="s">
        <v>388</v>
      </c>
      <c r="B2" s="6"/>
      <c r="C2" s="6"/>
      <c r="D2" s="6"/>
      <c r="E2" s="6"/>
      <c r="F2" s="6"/>
      <c r="G2" s="6"/>
      <c r="H2" s="6"/>
    </row>
    <row r="3" ht="13.5" customHeight="1" spans="1:2">
      <c r="A3" s="47" t="s">
        <v>2</v>
      </c>
      <c r="B3" s="8"/>
    </row>
    <row r="4" ht="18" customHeight="1" spans="1:8">
      <c r="A4" s="23" t="s">
        <v>335</v>
      </c>
      <c r="B4" s="23" t="s">
        <v>389</v>
      </c>
      <c r="C4" s="23" t="s">
        <v>390</v>
      </c>
      <c r="D4" s="23" t="s">
        <v>391</v>
      </c>
      <c r="E4" s="23" t="s">
        <v>392</v>
      </c>
      <c r="F4" s="48" t="s">
        <v>393</v>
      </c>
      <c r="G4" s="49"/>
      <c r="H4" s="50"/>
    </row>
    <row r="5" ht="18" customHeight="1" spans="1:8">
      <c r="A5" s="29"/>
      <c r="B5" s="29"/>
      <c r="C5" s="29"/>
      <c r="D5" s="29"/>
      <c r="E5" s="29"/>
      <c r="F5" s="51" t="s">
        <v>347</v>
      </c>
      <c r="G5" s="51" t="s">
        <v>394</v>
      </c>
      <c r="H5" s="51" t="s">
        <v>395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204</v>
      </c>
      <c r="B7" s="52" t="s">
        <v>204</v>
      </c>
      <c r="C7" s="52" t="s">
        <v>204</v>
      </c>
      <c r="D7" s="52" t="s">
        <v>204</v>
      </c>
      <c r="E7" s="52" t="s">
        <v>204</v>
      </c>
      <c r="F7" s="34" t="s">
        <v>204</v>
      </c>
      <c r="G7" s="53" t="s">
        <v>204</v>
      </c>
      <c r="H7" s="53" t="s">
        <v>204</v>
      </c>
    </row>
    <row r="8" ht="24" customHeight="1" spans="1:8">
      <c r="A8" s="54" t="s">
        <v>29</v>
      </c>
      <c r="B8" s="55"/>
      <c r="C8" s="55"/>
      <c r="D8" s="55"/>
      <c r="E8" s="55"/>
      <c r="F8" s="35" t="s">
        <v>204</v>
      </c>
      <c r="G8" s="56"/>
      <c r="H8" s="56" t="s">
        <v>204</v>
      </c>
    </row>
    <row r="9" customHeight="1" spans="1:1">
      <c r="A9" s="43" t="s">
        <v>396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12" sqref="A12"/>
    </sheetView>
  </sheetViews>
  <sheetFormatPr defaultColWidth="9.33333333333333" defaultRowHeight="14.25" customHeight="1"/>
  <cols>
    <col min="1" max="1" width="24.6666666666667" style="2" customWidth="1"/>
    <col min="2" max="2" width="39.1666666666667" style="2" customWidth="1"/>
    <col min="3" max="8" width="14.6666666666667" style="2" customWidth="1"/>
    <col min="9" max="9" width="13.6666666666667" style="44" customWidth="1"/>
    <col min="10" max="14" width="14.6666666666667" style="2" customWidth="1"/>
    <col min="15" max="15" width="9.33333333333333" style="44" customWidth="1"/>
    <col min="16" max="16" width="11.1666666666667" style="44" customWidth="1"/>
    <col min="17" max="17" width="11.3333333333333" style="44" customWidth="1"/>
    <col min="18" max="18" width="12.3333333333333" style="44" customWidth="1"/>
    <col min="19" max="20" width="11.8333333333333" style="2" customWidth="1"/>
    <col min="21" max="16384" width="9.33333333333333" style="44" customWidth="1"/>
  </cols>
  <sheetData>
    <row r="1" customHeight="1" spans="1:20">
      <c r="A1" s="4"/>
      <c r="B1" s="4"/>
      <c r="C1" s="4"/>
      <c r="D1" s="4"/>
      <c r="E1" s="4"/>
      <c r="F1" s="4"/>
      <c r="G1" s="4"/>
      <c r="H1" s="4"/>
      <c r="I1" s="101"/>
      <c r="J1" s="4"/>
      <c r="K1" s="4"/>
      <c r="L1" s="4"/>
      <c r="M1" s="4"/>
      <c r="N1" s="4"/>
      <c r="O1" s="101"/>
      <c r="P1" s="101"/>
      <c r="Q1" s="101"/>
      <c r="R1" s="101"/>
      <c r="S1" s="134" t="s">
        <v>25</v>
      </c>
      <c r="T1" s="5" t="s">
        <v>25</v>
      </c>
    </row>
    <row r="2" ht="36" customHeight="1" spans="1:20">
      <c r="A2" s="267" t="s">
        <v>26</v>
      </c>
      <c r="B2" s="6"/>
      <c r="C2" s="6"/>
      <c r="D2" s="6"/>
      <c r="E2" s="6"/>
      <c r="F2" s="6"/>
      <c r="G2" s="6"/>
      <c r="H2" s="6"/>
      <c r="I2" s="103"/>
      <c r="J2" s="6"/>
      <c r="K2" s="6"/>
      <c r="L2" s="6"/>
      <c r="M2" s="6"/>
      <c r="N2" s="6"/>
      <c r="O2" s="103"/>
      <c r="P2" s="103"/>
      <c r="Q2" s="103"/>
      <c r="R2" s="103"/>
      <c r="S2" s="6"/>
      <c r="T2" s="103"/>
    </row>
    <row r="3" ht="20.25" customHeight="1" spans="1:20">
      <c r="A3" s="47" t="s">
        <v>2</v>
      </c>
      <c r="B3" s="9"/>
      <c r="C3" s="9"/>
      <c r="D3" s="9"/>
      <c r="E3" s="9"/>
      <c r="F3" s="9"/>
      <c r="G3" s="9"/>
      <c r="H3" s="9"/>
      <c r="I3" s="106"/>
      <c r="J3" s="9"/>
      <c r="K3" s="9"/>
      <c r="L3" s="9"/>
      <c r="M3" s="9"/>
      <c r="N3" s="9"/>
      <c r="O3" s="106"/>
      <c r="P3" s="106"/>
      <c r="Q3" s="106"/>
      <c r="R3" s="106"/>
      <c r="S3" s="134" t="s">
        <v>3</v>
      </c>
      <c r="T3" s="10" t="s">
        <v>3</v>
      </c>
    </row>
    <row r="4" ht="18.75" customHeight="1" spans="1:20">
      <c r="A4" s="268" t="s">
        <v>27</v>
      </c>
      <c r="B4" s="269" t="s">
        <v>28</v>
      </c>
      <c r="C4" s="269" t="s">
        <v>29</v>
      </c>
      <c r="D4" s="270" t="s">
        <v>30</v>
      </c>
      <c r="E4" s="271"/>
      <c r="F4" s="271"/>
      <c r="G4" s="271"/>
      <c r="H4" s="271"/>
      <c r="I4" s="158"/>
      <c r="J4" s="271"/>
      <c r="K4" s="271"/>
      <c r="L4" s="271"/>
      <c r="M4" s="271"/>
      <c r="N4" s="281"/>
      <c r="O4" s="270" t="s">
        <v>21</v>
      </c>
      <c r="P4" s="270"/>
      <c r="Q4" s="270"/>
      <c r="R4" s="270"/>
      <c r="S4" s="271"/>
      <c r="T4" s="289"/>
    </row>
    <row r="5" ht="24.75" customHeight="1" spans="1:20">
      <c r="A5" s="272"/>
      <c r="B5" s="273"/>
      <c r="C5" s="273"/>
      <c r="D5" s="273" t="s">
        <v>31</v>
      </c>
      <c r="E5" s="273" t="s">
        <v>32</v>
      </c>
      <c r="F5" s="273" t="s">
        <v>33</v>
      </c>
      <c r="G5" s="273" t="s">
        <v>34</v>
      </c>
      <c r="H5" s="273" t="s">
        <v>35</v>
      </c>
      <c r="I5" s="282" t="s">
        <v>36</v>
      </c>
      <c r="J5" s="283"/>
      <c r="K5" s="283"/>
      <c r="L5" s="283"/>
      <c r="M5" s="283"/>
      <c r="N5" s="284"/>
      <c r="O5" s="285" t="s">
        <v>31</v>
      </c>
      <c r="P5" s="285" t="s">
        <v>32</v>
      </c>
      <c r="Q5" s="268" t="s">
        <v>33</v>
      </c>
      <c r="R5" s="269" t="s">
        <v>34</v>
      </c>
      <c r="S5" s="264" t="s">
        <v>35</v>
      </c>
      <c r="T5" s="269" t="s">
        <v>36</v>
      </c>
    </row>
    <row r="6" ht="24.75" customHeight="1" spans="1:20">
      <c r="A6" s="274"/>
      <c r="B6" s="275"/>
      <c r="C6" s="275"/>
      <c r="D6" s="275"/>
      <c r="E6" s="275"/>
      <c r="F6" s="275"/>
      <c r="G6" s="275"/>
      <c r="H6" s="275"/>
      <c r="I6" s="286" t="s">
        <v>31</v>
      </c>
      <c r="J6" s="287" t="s">
        <v>37</v>
      </c>
      <c r="K6" s="287" t="s">
        <v>38</v>
      </c>
      <c r="L6" s="287" t="s">
        <v>39</v>
      </c>
      <c r="M6" s="287" t="s">
        <v>40</v>
      </c>
      <c r="N6" s="287" t="s">
        <v>41</v>
      </c>
      <c r="O6" s="288"/>
      <c r="P6" s="288"/>
      <c r="Q6" s="290"/>
      <c r="R6" s="288"/>
      <c r="S6" s="275"/>
      <c r="T6" s="275"/>
    </row>
    <row r="7" ht="16.5" customHeight="1" spans="1:20">
      <c r="A7" s="276">
        <v>1</v>
      </c>
      <c r="B7" s="31">
        <v>2</v>
      </c>
      <c r="C7" s="31">
        <v>3</v>
      </c>
      <c r="D7" s="31">
        <v>4</v>
      </c>
      <c r="E7" s="277">
        <v>5</v>
      </c>
      <c r="F7" s="278">
        <v>6</v>
      </c>
      <c r="G7" s="278">
        <v>7</v>
      </c>
      <c r="H7" s="277">
        <v>8</v>
      </c>
      <c r="I7" s="277">
        <v>9</v>
      </c>
      <c r="J7" s="278">
        <v>10</v>
      </c>
      <c r="K7" s="278">
        <v>11</v>
      </c>
      <c r="L7" s="277">
        <v>12</v>
      </c>
      <c r="M7" s="277">
        <v>13</v>
      </c>
      <c r="N7" s="278">
        <v>14</v>
      </c>
      <c r="O7" s="278">
        <v>15</v>
      </c>
      <c r="P7" s="277">
        <v>16</v>
      </c>
      <c r="Q7" s="291">
        <v>17</v>
      </c>
      <c r="R7" s="292">
        <v>18</v>
      </c>
      <c r="S7" s="292">
        <v>19</v>
      </c>
      <c r="T7" s="292">
        <v>20</v>
      </c>
    </row>
    <row r="8" s="1" customFormat="1" ht="18" customHeight="1" spans="1:20">
      <c r="A8" s="16" t="s">
        <v>42</v>
      </c>
      <c r="B8" s="16" t="s">
        <v>43</v>
      </c>
      <c r="C8" s="18">
        <v>1433.690447</v>
      </c>
      <c r="D8" s="18">
        <v>1433.690447</v>
      </c>
      <c r="E8" s="18">
        <v>1433.690447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="1" customFormat="1" ht="18" customHeight="1" spans="1:20">
      <c r="A9" s="279" t="s">
        <v>29</v>
      </c>
      <c r="B9" s="280"/>
      <c r="C9" s="18">
        <v>1433.690447</v>
      </c>
      <c r="D9" s="18">
        <v>1433.690447</v>
      </c>
      <c r="E9" s="18">
        <v>1433.690447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16" sqref="E16"/>
    </sheetView>
  </sheetViews>
  <sheetFormatPr defaultColWidth="10.6666666666667" defaultRowHeight="14.25" customHeight="1"/>
  <cols>
    <col min="1" max="1" width="12" style="2" customWidth="1"/>
    <col min="2" max="3" width="27.8333333333333" style="2" customWidth="1"/>
    <col min="4" max="4" width="13" style="2" customWidth="1"/>
    <col min="5" max="5" width="20.6666666666667" style="2" customWidth="1"/>
    <col min="6" max="6" width="11.5" style="2" customWidth="1"/>
    <col min="7" max="7" width="20.6666666666667" style="2" customWidth="1"/>
    <col min="8" max="11" width="18" style="2" customWidth="1"/>
    <col min="12" max="16384" width="10.6666666666667" style="2" customWidth="1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397</v>
      </c>
    </row>
    <row r="2" ht="27.75" customHeight="1" spans="1:11">
      <c r="A2" s="6" t="s">
        <v>398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197</v>
      </c>
    </row>
    <row r="4" ht="21.75" customHeight="1" spans="1:11">
      <c r="A4" s="22" t="s">
        <v>255</v>
      </c>
      <c r="B4" s="22" t="s">
        <v>210</v>
      </c>
      <c r="C4" s="22" t="s">
        <v>208</v>
      </c>
      <c r="D4" s="23" t="s">
        <v>211</v>
      </c>
      <c r="E4" s="23" t="s">
        <v>212</v>
      </c>
      <c r="F4" s="23" t="s">
        <v>256</v>
      </c>
      <c r="G4" s="23" t="s">
        <v>257</v>
      </c>
      <c r="H4" s="24" t="s">
        <v>29</v>
      </c>
      <c r="I4" s="39" t="s">
        <v>399</v>
      </c>
      <c r="J4" s="40"/>
      <c r="K4" s="41"/>
    </row>
    <row r="5" ht="21.75" customHeight="1" spans="1:11">
      <c r="A5" s="25"/>
      <c r="B5" s="25"/>
      <c r="C5" s="25"/>
      <c r="D5" s="26"/>
      <c r="E5" s="26"/>
      <c r="F5" s="26"/>
      <c r="G5" s="26"/>
      <c r="H5" s="27"/>
      <c r="I5" s="23" t="s">
        <v>32</v>
      </c>
      <c r="J5" s="23" t="s">
        <v>33</v>
      </c>
      <c r="K5" s="23" t="s">
        <v>34</v>
      </c>
    </row>
    <row r="6" ht="40.5" customHeight="1" spans="1:11">
      <c r="A6" s="28"/>
      <c r="B6" s="28"/>
      <c r="C6" s="28"/>
      <c r="D6" s="29"/>
      <c r="E6" s="29"/>
      <c r="F6" s="29"/>
      <c r="G6" s="29"/>
      <c r="H6" s="30"/>
      <c r="I6" s="29" t="s">
        <v>31</v>
      </c>
      <c r="J6" s="29"/>
      <c r="K6" s="29"/>
    </row>
    <row r="7" ht="15" customHeight="1" spans="1:11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42">
        <v>10</v>
      </c>
      <c r="K7" s="42">
        <v>11</v>
      </c>
    </row>
    <row r="8" ht="18.75" customHeight="1" spans="1:11">
      <c r="A8" s="32"/>
      <c r="B8" s="33" t="s">
        <v>204</v>
      </c>
      <c r="C8" s="32"/>
      <c r="D8" s="32"/>
      <c r="E8" s="32"/>
      <c r="F8" s="32"/>
      <c r="G8" s="32"/>
      <c r="H8" s="34" t="s">
        <v>204</v>
      </c>
      <c r="I8" s="34" t="s">
        <v>204</v>
      </c>
      <c r="J8" s="34" t="s">
        <v>204</v>
      </c>
      <c r="K8" s="34"/>
    </row>
    <row r="9" ht="18.75" customHeight="1" spans="1:11">
      <c r="A9" s="33" t="s">
        <v>204</v>
      </c>
      <c r="B9" s="33" t="s">
        <v>204</v>
      </c>
      <c r="C9" s="33" t="s">
        <v>204</v>
      </c>
      <c r="D9" s="33" t="s">
        <v>204</v>
      </c>
      <c r="E9" s="33" t="s">
        <v>204</v>
      </c>
      <c r="F9" s="33" t="s">
        <v>204</v>
      </c>
      <c r="G9" s="33" t="s">
        <v>204</v>
      </c>
      <c r="H9" s="35" t="s">
        <v>204</v>
      </c>
      <c r="I9" s="35" t="s">
        <v>204</v>
      </c>
      <c r="J9" s="35" t="s">
        <v>204</v>
      </c>
      <c r="K9" s="35"/>
    </row>
    <row r="10" ht="18.75" customHeight="1" spans="1:11">
      <c r="A10" s="36" t="s">
        <v>104</v>
      </c>
      <c r="B10" s="37"/>
      <c r="C10" s="37"/>
      <c r="D10" s="37"/>
      <c r="E10" s="37"/>
      <c r="F10" s="37"/>
      <c r="G10" s="38"/>
      <c r="H10" s="35" t="s">
        <v>204</v>
      </c>
      <c r="I10" s="35" t="s">
        <v>204</v>
      </c>
      <c r="J10" s="35" t="s">
        <v>204</v>
      </c>
      <c r="K10" s="35"/>
    </row>
    <row r="11" customHeight="1" spans="1:1">
      <c r="A11" s="2" t="s">
        <v>400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tabSelected="1" topLeftCell="B1" workbookViewId="0">
      <selection activeCell="F9" sqref="F9"/>
    </sheetView>
  </sheetViews>
  <sheetFormatPr defaultColWidth="10.6666666666667" defaultRowHeight="14.25" customHeight="1" outlineLevelCol="6"/>
  <cols>
    <col min="1" max="1" width="41.1666666666667" style="2" customWidth="1"/>
    <col min="2" max="4" width="32.6666666666667" style="2" customWidth="1"/>
    <col min="5" max="7" width="27.8333333333333" style="2" customWidth="1"/>
    <col min="8" max="16384" width="10.6666666666667" style="2" customWidth="1"/>
  </cols>
  <sheetData>
    <row r="1" ht="13.5" customHeight="1" spans="4:7">
      <c r="D1" s="3"/>
      <c r="E1" s="4"/>
      <c r="F1" s="4"/>
      <c r="G1" s="5" t="s">
        <v>401</v>
      </c>
    </row>
    <row r="2" ht="27.75" customHeight="1" spans="1:7">
      <c r="A2" s="6" t="s">
        <v>402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197</v>
      </c>
    </row>
    <row r="4" s="1" customFormat="1" ht="21.75" customHeight="1" spans="1:7">
      <c r="A4" s="11" t="s">
        <v>208</v>
      </c>
      <c r="B4" s="11" t="s">
        <v>255</v>
      </c>
      <c r="C4" s="11" t="s">
        <v>210</v>
      </c>
      <c r="D4" s="12" t="s">
        <v>403</v>
      </c>
      <c r="E4" s="13" t="s">
        <v>32</v>
      </c>
      <c r="F4" s="13"/>
      <c r="G4" s="13"/>
    </row>
    <row r="5" s="1" customFormat="1" ht="21.75" customHeight="1" spans="1:7">
      <c r="A5" s="11"/>
      <c r="B5" s="11"/>
      <c r="C5" s="11"/>
      <c r="D5" s="12"/>
      <c r="E5" s="13" t="s">
        <v>404</v>
      </c>
      <c r="F5" s="12" t="s">
        <v>405</v>
      </c>
      <c r="G5" s="12" t="s">
        <v>406</v>
      </c>
    </row>
    <row r="6" s="1" customFormat="1" ht="40.5" customHeight="1" spans="1:7">
      <c r="A6" s="11"/>
      <c r="B6" s="11"/>
      <c r="C6" s="11"/>
      <c r="D6" s="12"/>
      <c r="E6" s="13"/>
      <c r="F6" s="12"/>
      <c r="G6" s="12"/>
    </row>
    <row r="7" s="1" customFormat="1" ht="15.75" customHeight="1" spans="1:7">
      <c r="A7" s="14">
        <v>1</v>
      </c>
      <c r="B7" s="14">
        <v>2</v>
      </c>
      <c r="C7" s="14">
        <v>3</v>
      </c>
      <c r="D7" s="14">
        <v>4</v>
      </c>
      <c r="E7" s="14">
        <v>8</v>
      </c>
      <c r="F7" s="14">
        <v>9</v>
      </c>
      <c r="G7" s="15">
        <v>10</v>
      </c>
    </row>
    <row r="8" s="1" customFormat="1" ht="26.25" customHeight="1" spans="1:7">
      <c r="A8" s="16" t="s">
        <v>43</v>
      </c>
      <c r="B8" s="17"/>
      <c r="C8" s="17"/>
      <c r="D8" s="17"/>
      <c r="E8" s="18"/>
      <c r="F8" s="18">
        <v>30.1348</v>
      </c>
      <c r="G8" s="18"/>
    </row>
    <row r="9" s="1" customFormat="1" ht="24.75" customHeight="1" spans="1:7">
      <c r="A9" s="17"/>
      <c r="B9" s="16" t="s">
        <v>407</v>
      </c>
      <c r="C9" s="16" t="s">
        <v>251</v>
      </c>
      <c r="D9" s="16" t="s">
        <v>408</v>
      </c>
      <c r="E9" s="18"/>
      <c r="F9" s="18">
        <v>6.8</v>
      </c>
      <c r="G9" s="18"/>
    </row>
    <row r="10" s="1" customFormat="1" ht="24.75" customHeight="1" spans="1:7">
      <c r="A10" s="16"/>
      <c r="B10" s="16" t="s">
        <v>409</v>
      </c>
      <c r="C10" s="16" t="s">
        <v>269</v>
      </c>
      <c r="D10" s="16" t="s">
        <v>408</v>
      </c>
      <c r="E10" s="18"/>
      <c r="F10" s="18">
        <v>2.5</v>
      </c>
      <c r="G10" s="18"/>
    </row>
    <row r="11" s="1" customFormat="1" ht="24.75" customHeight="1" spans="1:7">
      <c r="A11" s="16"/>
      <c r="B11" s="16" t="s">
        <v>409</v>
      </c>
      <c r="C11" s="16" t="s">
        <v>264</v>
      </c>
      <c r="D11" s="16" t="s">
        <v>408</v>
      </c>
      <c r="E11" s="18"/>
      <c r="F11" s="18">
        <v>7.1268</v>
      </c>
      <c r="G11" s="18"/>
    </row>
    <row r="12" s="1" customFormat="1" ht="24.75" customHeight="1" spans="1:7">
      <c r="A12" s="16"/>
      <c r="B12" s="16" t="s">
        <v>409</v>
      </c>
      <c r="C12" s="16" t="s">
        <v>267</v>
      </c>
      <c r="D12" s="16" t="s">
        <v>408</v>
      </c>
      <c r="E12" s="18"/>
      <c r="F12" s="18">
        <v>10.899</v>
      </c>
      <c r="G12" s="18"/>
    </row>
    <row r="13" s="1" customFormat="1" ht="24.75" customHeight="1" spans="1:7">
      <c r="A13" s="16"/>
      <c r="B13" s="16" t="s">
        <v>409</v>
      </c>
      <c r="C13" s="16" t="s">
        <v>260</v>
      </c>
      <c r="D13" s="16" t="s">
        <v>408</v>
      </c>
      <c r="E13" s="18"/>
      <c r="F13" s="18">
        <v>2.683</v>
      </c>
      <c r="G13" s="18"/>
    </row>
    <row r="14" s="1" customFormat="1" ht="24.75" customHeight="1" spans="1:7">
      <c r="A14" s="16"/>
      <c r="B14" s="16" t="s">
        <v>409</v>
      </c>
      <c r="C14" s="16" t="s">
        <v>271</v>
      </c>
      <c r="D14" s="16" t="s">
        <v>408</v>
      </c>
      <c r="E14" s="18"/>
      <c r="F14" s="18">
        <v>0.126</v>
      </c>
      <c r="G14" s="18"/>
    </row>
    <row r="15" s="1" customFormat="1" ht="18.75" customHeight="1" spans="1:7">
      <c r="A15" s="19" t="s">
        <v>29</v>
      </c>
      <c r="B15" s="20"/>
      <c r="C15" s="20"/>
      <c r="D15" s="21"/>
      <c r="E15" s="18"/>
      <c r="F15" s="18">
        <v>30.1348</v>
      </c>
      <c r="G15" s="18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1"/>
  <sheetViews>
    <sheetView topLeftCell="A16" workbookViewId="0">
      <selection activeCell="A6" sqref="$A6:$XFD31"/>
    </sheetView>
  </sheetViews>
  <sheetFormatPr defaultColWidth="10.6666666666667" defaultRowHeight="14.25" customHeight="1"/>
  <cols>
    <col min="1" max="1" width="23.8333333333333" style="2" customWidth="1"/>
    <col min="2" max="2" width="44" style="2" customWidth="1"/>
    <col min="3" max="3" width="22" style="2" customWidth="1"/>
    <col min="4" max="4" width="24.5" style="2" customWidth="1"/>
    <col min="5" max="5" width="22" style="2" customWidth="1"/>
    <col min="6" max="6" width="23.5" style="2" customWidth="1"/>
    <col min="7" max="7" width="22" style="2" customWidth="1"/>
    <col min="8" max="8" width="23.1666666666667" style="2" customWidth="1"/>
    <col min="9" max="9" width="24.8333333333333" style="2" customWidth="1"/>
    <col min="10" max="10" width="18.1666666666667" style="2" customWidth="1"/>
    <col min="11" max="11" width="19.1666666666667" style="2" customWidth="1"/>
    <col min="12" max="12" width="15.8333333333333" style="2" customWidth="1"/>
    <col min="13" max="17" width="22" style="2" customWidth="1"/>
    <col min="18" max="16384" width="10.6666666666667" style="2" customWidth="1"/>
  </cols>
  <sheetData>
    <row r="1" ht="15.75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" t="s">
        <v>44</v>
      </c>
    </row>
    <row r="2" ht="28.5" customHeight="1" spans="1:17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5" customHeight="1" spans="1:17">
      <c r="A3" s="255" t="s">
        <v>2</v>
      </c>
      <c r="B3" s="256"/>
      <c r="C3" s="105"/>
      <c r="D3" s="9"/>
      <c r="E3" s="105"/>
      <c r="F3" s="9"/>
      <c r="G3" s="105"/>
      <c r="H3" s="9"/>
      <c r="I3" s="9"/>
      <c r="J3" s="9"/>
      <c r="K3" s="105"/>
      <c r="L3" s="9"/>
      <c r="M3" s="105"/>
      <c r="N3" s="105"/>
      <c r="O3" s="9"/>
      <c r="P3" s="9"/>
      <c r="Q3" s="45" t="s">
        <v>3</v>
      </c>
    </row>
    <row r="4" ht="17.25" customHeight="1" spans="1:17">
      <c r="A4" s="107" t="s">
        <v>46</v>
      </c>
      <c r="B4" s="108" t="s">
        <v>47</v>
      </c>
      <c r="C4" s="257" t="s">
        <v>29</v>
      </c>
      <c r="D4" s="40" t="s">
        <v>48</v>
      </c>
      <c r="E4" s="41"/>
      <c r="F4" s="40" t="s">
        <v>49</v>
      </c>
      <c r="G4" s="41"/>
      <c r="H4" s="258" t="s">
        <v>32</v>
      </c>
      <c r="I4" s="264" t="s">
        <v>33</v>
      </c>
      <c r="J4" s="108" t="s">
        <v>50</v>
      </c>
      <c r="K4" s="109" t="s">
        <v>34</v>
      </c>
      <c r="L4" s="40" t="s">
        <v>36</v>
      </c>
      <c r="M4" s="49"/>
      <c r="N4" s="49"/>
      <c r="O4" s="49"/>
      <c r="P4" s="49"/>
      <c r="Q4" s="50"/>
    </row>
    <row r="5" ht="26.25" customHeight="1" spans="1:17">
      <c r="A5" s="30"/>
      <c r="B5" s="137"/>
      <c r="C5" s="137"/>
      <c r="D5" s="137" t="s">
        <v>29</v>
      </c>
      <c r="E5" s="137" t="s">
        <v>51</v>
      </c>
      <c r="F5" s="137" t="s">
        <v>29</v>
      </c>
      <c r="G5" s="138" t="s">
        <v>51</v>
      </c>
      <c r="H5" s="137"/>
      <c r="I5" s="137"/>
      <c r="J5" s="137"/>
      <c r="K5" s="138"/>
      <c r="L5" s="137" t="s">
        <v>31</v>
      </c>
      <c r="M5" s="113" t="s">
        <v>52</v>
      </c>
      <c r="N5" s="113" t="s">
        <v>53</v>
      </c>
      <c r="O5" s="113" t="s">
        <v>54</v>
      </c>
      <c r="P5" s="113" t="s">
        <v>55</v>
      </c>
      <c r="Q5" s="113" t="s">
        <v>56</v>
      </c>
    </row>
    <row r="6" s="1" customFormat="1" ht="16.5" customHeight="1" spans="1:17">
      <c r="A6" s="13">
        <v>1</v>
      </c>
      <c r="B6" s="259">
        <v>2</v>
      </c>
      <c r="C6" s="259">
        <v>3</v>
      </c>
      <c r="D6" s="259">
        <v>4</v>
      </c>
      <c r="E6" s="260">
        <v>5</v>
      </c>
      <c r="F6" s="261">
        <v>6</v>
      </c>
      <c r="G6" s="260">
        <v>7</v>
      </c>
      <c r="H6" s="261">
        <v>8</v>
      </c>
      <c r="I6" s="260">
        <v>9</v>
      </c>
      <c r="J6" s="260">
        <v>10</v>
      </c>
      <c r="K6" s="260">
        <v>11</v>
      </c>
      <c r="L6" s="260">
        <v>12</v>
      </c>
      <c r="M6" s="265">
        <v>13</v>
      </c>
      <c r="N6" s="266">
        <v>14</v>
      </c>
      <c r="O6" s="266">
        <v>15</v>
      </c>
      <c r="P6" s="266">
        <v>16</v>
      </c>
      <c r="Q6" s="266">
        <v>17</v>
      </c>
    </row>
    <row r="7" s="1" customFormat="1" ht="19.5" customHeight="1" spans="1:17">
      <c r="A7" s="16" t="s">
        <v>57</v>
      </c>
      <c r="B7" s="16" t="s">
        <v>58</v>
      </c>
      <c r="C7" s="18">
        <v>981.214039</v>
      </c>
      <c r="D7" s="18">
        <v>960.379239</v>
      </c>
      <c r="E7" s="18">
        <v>960.379239</v>
      </c>
      <c r="F7" s="18">
        <v>20.8348</v>
      </c>
      <c r="G7" s="18">
        <v>20.8348</v>
      </c>
      <c r="H7" s="18">
        <v>981.214039</v>
      </c>
      <c r="I7" s="18"/>
      <c r="J7" s="18"/>
      <c r="K7" s="18"/>
      <c r="L7" s="18"/>
      <c r="M7" s="18"/>
      <c r="N7" s="18"/>
      <c r="O7" s="18"/>
      <c r="P7" s="18"/>
      <c r="Q7" s="18"/>
    </row>
    <row r="8" s="1" customFormat="1" ht="19.5" customHeight="1" spans="1:17">
      <c r="A8" s="190" t="s">
        <v>59</v>
      </c>
      <c r="B8" s="190" t="s">
        <v>60</v>
      </c>
      <c r="C8" s="18">
        <v>974.288039</v>
      </c>
      <c r="D8" s="18">
        <v>953.579239</v>
      </c>
      <c r="E8" s="18">
        <v>953.579239</v>
      </c>
      <c r="F8" s="18">
        <v>20.7088</v>
      </c>
      <c r="G8" s="18">
        <v>20.7088</v>
      </c>
      <c r="H8" s="18">
        <v>974.288039</v>
      </c>
      <c r="I8" s="18"/>
      <c r="J8" s="18"/>
      <c r="K8" s="18"/>
      <c r="L8" s="18"/>
      <c r="M8" s="18"/>
      <c r="N8" s="18"/>
      <c r="O8" s="18"/>
      <c r="P8" s="18"/>
      <c r="Q8" s="18"/>
    </row>
    <row r="9" s="1" customFormat="1" ht="19.5" customHeight="1" spans="1:17">
      <c r="A9" s="245" t="s">
        <v>61</v>
      </c>
      <c r="B9" s="245" t="s">
        <v>62</v>
      </c>
      <c r="C9" s="18">
        <v>974.288039</v>
      </c>
      <c r="D9" s="18">
        <v>953.579239</v>
      </c>
      <c r="E9" s="18">
        <v>953.579239</v>
      </c>
      <c r="F9" s="18">
        <v>20.7088</v>
      </c>
      <c r="G9" s="18">
        <v>20.7088</v>
      </c>
      <c r="H9" s="18">
        <v>974.288039</v>
      </c>
      <c r="I9" s="18"/>
      <c r="J9" s="18"/>
      <c r="K9" s="18"/>
      <c r="L9" s="18"/>
      <c r="M9" s="18"/>
      <c r="N9" s="18"/>
      <c r="O9" s="18"/>
      <c r="P9" s="18"/>
      <c r="Q9" s="18"/>
    </row>
    <row r="10" s="1" customFormat="1" ht="19.5" customHeight="1" spans="1:17">
      <c r="A10" s="190" t="s">
        <v>63</v>
      </c>
      <c r="B10" s="190" t="s">
        <v>64</v>
      </c>
      <c r="C10" s="18">
        <v>0.126</v>
      </c>
      <c r="D10" s="18"/>
      <c r="E10" s="18"/>
      <c r="F10" s="18">
        <v>0.126</v>
      </c>
      <c r="G10" s="18">
        <v>0.126</v>
      </c>
      <c r="H10" s="18">
        <v>0.126</v>
      </c>
      <c r="I10" s="18"/>
      <c r="J10" s="18"/>
      <c r="K10" s="18"/>
      <c r="L10" s="18"/>
      <c r="M10" s="18"/>
      <c r="N10" s="18"/>
      <c r="O10" s="18"/>
      <c r="P10" s="18"/>
      <c r="Q10" s="18"/>
    </row>
    <row r="11" s="1" customFormat="1" ht="19.5" customHeight="1" spans="1:17">
      <c r="A11" s="245" t="s">
        <v>65</v>
      </c>
      <c r="B11" s="245" t="s">
        <v>66</v>
      </c>
      <c r="C11" s="18">
        <v>0.126</v>
      </c>
      <c r="D11" s="18"/>
      <c r="E11" s="18"/>
      <c r="F11" s="18">
        <v>0.126</v>
      </c>
      <c r="G11" s="18">
        <v>0.126</v>
      </c>
      <c r="H11" s="18">
        <v>0.126</v>
      </c>
      <c r="I11" s="18"/>
      <c r="J11" s="18"/>
      <c r="K11" s="18"/>
      <c r="L11" s="18"/>
      <c r="M11" s="18"/>
      <c r="N11" s="18"/>
      <c r="O11" s="18"/>
      <c r="P11" s="18"/>
      <c r="Q11" s="18"/>
    </row>
    <row r="12" s="1" customFormat="1" ht="19.5" customHeight="1" spans="1:17">
      <c r="A12" s="190" t="s">
        <v>67</v>
      </c>
      <c r="B12" s="190" t="s">
        <v>68</v>
      </c>
      <c r="C12" s="18">
        <v>6.8</v>
      </c>
      <c r="D12" s="18">
        <v>6.8</v>
      </c>
      <c r="E12" s="18">
        <v>6.8</v>
      </c>
      <c r="F12" s="18"/>
      <c r="G12" s="18"/>
      <c r="H12" s="18">
        <v>6.8</v>
      </c>
      <c r="I12" s="18"/>
      <c r="J12" s="18"/>
      <c r="K12" s="18"/>
      <c r="L12" s="18"/>
      <c r="M12" s="18"/>
      <c r="N12" s="18"/>
      <c r="O12" s="18"/>
      <c r="P12" s="18"/>
      <c r="Q12" s="18"/>
    </row>
    <row r="13" s="1" customFormat="1" ht="19.5" customHeight="1" spans="1:17">
      <c r="A13" s="245" t="s">
        <v>69</v>
      </c>
      <c r="B13" s="245" t="s">
        <v>70</v>
      </c>
      <c r="C13" s="18">
        <v>6.8</v>
      </c>
      <c r="D13" s="18">
        <v>6.8</v>
      </c>
      <c r="E13" s="18">
        <v>6.8</v>
      </c>
      <c r="F13" s="18"/>
      <c r="G13" s="18"/>
      <c r="H13" s="18">
        <v>6.8</v>
      </c>
      <c r="I13" s="18"/>
      <c r="J13" s="18"/>
      <c r="K13" s="18"/>
      <c r="L13" s="18"/>
      <c r="M13" s="18"/>
      <c r="N13" s="18"/>
      <c r="O13" s="18"/>
      <c r="P13" s="18"/>
      <c r="Q13" s="18"/>
    </row>
    <row r="14" s="1" customFormat="1" ht="19.5" customHeight="1" spans="1:17">
      <c r="A14" s="16" t="s">
        <v>71</v>
      </c>
      <c r="B14" s="16" t="s">
        <v>72</v>
      </c>
      <c r="C14" s="18">
        <v>273.419414</v>
      </c>
      <c r="D14" s="18">
        <v>270.919414</v>
      </c>
      <c r="E14" s="18">
        <v>270.919414</v>
      </c>
      <c r="F14" s="18">
        <v>2.5</v>
      </c>
      <c r="G14" s="18">
        <v>2.5</v>
      </c>
      <c r="H14" s="18">
        <v>273.419414</v>
      </c>
      <c r="I14" s="18"/>
      <c r="J14" s="18"/>
      <c r="K14" s="18"/>
      <c r="L14" s="18"/>
      <c r="M14" s="18"/>
      <c r="N14" s="18"/>
      <c r="O14" s="18"/>
      <c r="P14" s="18"/>
      <c r="Q14" s="18"/>
    </row>
    <row r="15" s="1" customFormat="1" ht="19.5" customHeight="1" spans="1:17">
      <c r="A15" s="190" t="s">
        <v>73</v>
      </c>
      <c r="B15" s="190" t="s">
        <v>74</v>
      </c>
      <c r="C15" s="18">
        <v>267.930316</v>
      </c>
      <c r="D15" s="18">
        <v>267.930316</v>
      </c>
      <c r="E15" s="18">
        <v>267.930316</v>
      </c>
      <c r="F15" s="18"/>
      <c r="G15" s="18"/>
      <c r="H15" s="18">
        <v>267.930316</v>
      </c>
      <c r="I15" s="18"/>
      <c r="J15" s="18"/>
      <c r="K15" s="18"/>
      <c r="L15" s="18"/>
      <c r="M15" s="18"/>
      <c r="N15" s="18"/>
      <c r="O15" s="18"/>
      <c r="P15" s="18"/>
      <c r="Q15" s="18"/>
    </row>
    <row r="16" s="1" customFormat="1" ht="19.5" customHeight="1" spans="1:17">
      <c r="A16" s="245" t="s">
        <v>75</v>
      </c>
      <c r="B16" s="245" t="s">
        <v>76</v>
      </c>
      <c r="C16" s="18">
        <v>61.73646</v>
      </c>
      <c r="D16" s="18">
        <v>61.73646</v>
      </c>
      <c r="E16" s="18">
        <v>61.73646</v>
      </c>
      <c r="F16" s="18"/>
      <c r="G16" s="18"/>
      <c r="H16" s="18">
        <v>61.73646</v>
      </c>
      <c r="I16" s="18"/>
      <c r="J16" s="18"/>
      <c r="K16" s="18"/>
      <c r="L16" s="18"/>
      <c r="M16" s="18"/>
      <c r="N16" s="18"/>
      <c r="O16" s="18"/>
      <c r="P16" s="18"/>
      <c r="Q16" s="18"/>
    </row>
    <row r="17" s="1" customFormat="1" ht="19.5" customHeight="1" spans="1:17">
      <c r="A17" s="245" t="s">
        <v>77</v>
      </c>
      <c r="B17" s="245" t="s">
        <v>78</v>
      </c>
      <c r="C17" s="18">
        <v>136.193856</v>
      </c>
      <c r="D17" s="18">
        <v>136.193856</v>
      </c>
      <c r="E17" s="18">
        <v>136.193856</v>
      </c>
      <c r="F17" s="18"/>
      <c r="G17" s="18"/>
      <c r="H17" s="18">
        <v>136.193856</v>
      </c>
      <c r="I17" s="18"/>
      <c r="J17" s="18"/>
      <c r="K17" s="18"/>
      <c r="L17" s="18"/>
      <c r="M17" s="18"/>
      <c r="N17" s="18"/>
      <c r="O17" s="18"/>
      <c r="P17" s="18"/>
      <c r="Q17" s="18"/>
    </row>
    <row r="18" s="1" customFormat="1" ht="19.5" customHeight="1" spans="1:17">
      <c r="A18" s="245" t="s">
        <v>79</v>
      </c>
      <c r="B18" s="245" t="s">
        <v>80</v>
      </c>
      <c r="C18" s="18">
        <v>70</v>
      </c>
      <c r="D18" s="18">
        <v>70</v>
      </c>
      <c r="E18" s="18">
        <v>70</v>
      </c>
      <c r="F18" s="18"/>
      <c r="G18" s="18"/>
      <c r="H18" s="18">
        <v>70</v>
      </c>
      <c r="I18" s="18"/>
      <c r="J18" s="18"/>
      <c r="K18" s="18"/>
      <c r="L18" s="18"/>
      <c r="M18" s="18"/>
      <c r="N18" s="18"/>
      <c r="O18" s="18"/>
      <c r="P18" s="18"/>
      <c r="Q18" s="18"/>
    </row>
    <row r="19" s="1" customFormat="1" ht="19.5" customHeight="1" spans="1:17">
      <c r="A19" s="190" t="s">
        <v>81</v>
      </c>
      <c r="B19" s="190" t="s">
        <v>82</v>
      </c>
      <c r="C19" s="18">
        <v>2.5</v>
      </c>
      <c r="D19" s="18"/>
      <c r="E19" s="18"/>
      <c r="F19" s="18">
        <v>2.5</v>
      </c>
      <c r="G19" s="18">
        <v>2.5</v>
      </c>
      <c r="H19" s="18">
        <v>2.5</v>
      </c>
      <c r="I19" s="18"/>
      <c r="J19" s="18"/>
      <c r="K19" s="18"/>
      <c r="L19" s="18"/>
      <c r="M19" s="18"/>
      <c r="N19" s="18"/>
      <c r="O19" s="18"/>
      <c r="P19" s="18"/>
      <c r="Q19" s="18"/>
    </row>
    <row r="20" s="1" customFormat="1" ht="19.5" customHeight="1" spans="1:17">
      <c r="A20" s="245" t="s">
        <v>83</v>
      </c>
      <c r="B20" s="245" t="s">
        <v>84</v>
      </c>
      <c r="C20" s="18">
        <v>2.5</v>
      </c>
      <c r="D20" s="18"/>
      <c r="E20" s="18"/>
      <c r="F20" s="18">
        <v>2.5</v>
      </c>
      <c r="G20" s="18">
        <v>2.5</v>
      </c>
      <c r="H20" s="18">
        <v>2.5</v>
      </c>
      <c r="I20" s="18"/>
      <c r="J20" s="18"/>
      <c r="K20" s="18"/>
      <c r="L20" s="18"/>
      <c r="M20" s="18"/>
      <c r="N20" s="18"/>
      <c r="O20" s="18"/>
      <c r="P20" s="18"/>
      <c r="Q20" s="18"/>
    </row>
    <row r="21" s="1" customFormat="1" ht="19.5" customHeight="1" spans="1:17">
      <c r="A21" s="190" t="s">
        <v>85</v>
      </c>
      <c r="B21" s="190" t="s">
        <v>86</v>
      </c>
      <c r="C21" s="18">
        <v>2.989098</v>
      </c>
      <c r="D21" s="18">
        <v>2.989098</v>
      </c>
      <c r="E21" s="18">
        <v>2.989098</v>
      </c>
      <c r="F21" s="18"/>
      <c r="G21" s="18"/>
      <c r="H21" s="18">
        <v>2.989098</v>
      </c>
      <c r="I21" s="18"/>
      <c r="J21" s="18"/>
      <c r="K21" s="18"/>
      <c r="L21" s="18"/>
      <c r="M21" s="18"/>
      <c r="N21" s="18"/>
      <c r="O21" s="18"/>
      <c r="P21" s="18"/>
      <c r="Q21" s="18"/>
    </row>
    <row r="22" s="1" customFormat="1" ht="19.5" customHeight="1" spans="1:17">
      <c r="A22" s="245" t="s">
        <v>87</v>
      </c>
      <c r="B22" s="245" t="s">
        <v>86</v>
      </c>
      <c r="C22" s="18">
        <v>2.989098</v>
      </c>
      <c r="D22" s="18">
        <v>2.989098</v>
      </c>
      <c r="E22" s="18">
        <v>2.989098</v>
      </c>
      <c r="F22" s="18"/>
      <c r="G22" s="18"/>
      <c r="H22" s="18">
        <v>2.989098</v>
      </c>
      <c r="I22" s="18"/>
      <c r="J22" s="18"/>
      <c r="K22" s="18"/>
      <c r="L22" s="18"/>
      <c r="M22" s="18"/>
      <c r="N22" s="18"/>
      <c r="O22" s="18"/>
      <c r="P22" s="18"/>
      <c r="Q22" s="18"/>
    </row>
    <row r="23" s="1" customFormat="1" ht="19.5" customHeight="1" spans="1:17">
      <c r="A23" s="16" t="s">
        <v>88</v>
      </c>
      <c r="B23" s="16" t="s">
        <v>89</v>
      </c>
      <c r="C23" s="18">
        <v>71.036402</v>
      </c>
      <c r="D23" s="18">
        <v>71.036402</v>
      </c>
      <c r="E23" s="18">
        <v>71.036402</v>
      </c>
      <c r="F23" s="18"/>
      <c r="G23" s="18"/>
      <c r="H23" s="18">
        <v>71.036402</v>
      </c>
      <c r="I23" s="18"/>
      <c r="J23" s="18"/>
      <c r="K23" s="18"/>
      <c r="L23" s="18"/>
      <c r="M23" s="18"/>
      <c r="N23" s="18"/>
      <c r="O23" s="18"/>
      <c r="P23" s="18"/>
      <c r="Q23" s="18"/>
    </row>
    <row r="24" s="1" customFormat="1" ht="19.5" customHeight="1" spans="1:17">
      <c r="A24" s="190" t="s">
        <v>90</v>
      </c>
      <c r="B24" s="190" t="s">
        <v>91</v>
      </c>
      <c r="C24" s="18">
        <v>71.036402</v>
      </c>
      <c r="D24" s="18">
        <v>71.036402</v>
      </c>
      <c r="E24" s="18">
        <v>71.036402</v>
      </c>
      <c r="F24" s="18"/>
      <c r="G24" s="18"/>
      <c r="H24" s="18">
        <v>71.036402</v>
      </c>
      <c r="I24" s="18"/>
      <c r="J24" s="18"/>
      <c r="K24" s="18"/>
      <c r="L24" s="18"/>
      <c r="M24" s="18"/>
      <c r="N24" s="18"/>
      <c r="O24" s="18"/>
      <c r="P24" s="18"/>
      <c r="Q24" s="18"/>
    </row>
    <row r="25" s="1" customFormat="1" ht="19.5" customHeight="1" spans="1:17">
      <c r="A25" s="245" t="s">
        <v>92</v>
      </c>
      <c r="B25" s="245" t="s">
        <v>93</v>
      </c>
      <c r="C25" s="18">
        <v>56.777327</v>
      </c>
      <c r="D25" s="18">
        <v>56.777327</v>
      </c>
      <c r="E25" s="18">
        <v>56.777327</v>
      </c>
      <c r="F25" s="18"/>
      <c r="G25" s="18"/>
      <c r="H25" s="18">
        <v>56.777327</v>
      </c>
      <c r="I25" s="18"/>
      <c r="J25" s="18"/>
      <c r="K25" s="18"/>
      <c r="L25" s="18"/>
      <c r="M25" s="18"/>
      <c r="N25" s="18"/>
      <c r="O25" s="18"/>
      <c r="P25" s="18"/>
      <c r="Q25" s="18"/>
    </row>
    <row r="26" s="1" customFormat="1" ht="19.5" customHeight="1" spans="1:17">
      <c r="A26" s="245" t="s">
        <v>94</v>
      </c>
      <c r="B26" s="245" t="s">
        <v>95</v>
      </c>
      <c r="C26" s="18">
        <v>11.147989</v>
      </c>
      <c r="D26" s="18">
        <v>11.147989</v>
      </c>
      <c r="E26" s="18">
        <v>11.147989</v>
      </c>
      <c r="F26" s="18"/>
      <c r="G26" s="18"/>
      <c r="H26" s="18">
        <v>11.147989</v>
      </c>
      <c r="I26" s="18"/>
      <c r="J26" s="18"/>
      <c r="K26" s="18"/>
      <c r="L26" s="18"/>
      <c r="M26" s="18"/>
      <c r="N26" s="18"/>
      <c r="O26" s="18"/>
      <c r="P26" s="18"/>
      <c r="Q26" s="18"/>
    </row>
    <row r="27" s="1" customFormat="1" ht="19.5" customHeight="1" spans="1:17">
      <c r="A27" s="245" t="s">
        <v>96</v>
      </c>
      <c r="B27" s="245" t="s">
        <v>97</v>
      </c>
      <c r="C27" s="18">
        <v>3.111086</v>
      </c>
      <c r="D27" s="18">
        <v>3.111086</v>
      </c>
      <c r="E27" s="18">
        <v>3.111086</v>
      </c>
      <c r="F27" s="18"/>
      <c r="G27" s="18"/>
      <c r="H27" s="18">
        <v>3.111086</v>
      </c>
      <c r="I27" s="18"/>
      <c r="J27" s="18"/>
      <c r="K27" s="18"/>
      <c r="L27" s="18"/>
      <c r="M27" s="18"/>
      <c r="N27" s="18"/>
      <c r="O27" s="18"/>
      <c r="P27" s="18"/>
      <c r="Q27" s="18"/>
    </row>
    <row r="28" s="1" customFormat="1" ht="19.5" customHeight="1" spans="1:17">
      <c r="A28" s="16" t="s">
        <v>98</v>
      </c>
      <c r="B28" s="16" t="s">
        <v>99</v>
      </c>
      <c r="C28" s="18">
        <v>108.020592</v>
      </c>
      <c r="D28" s="18">
        <v>108.020592</v>
      </c>
      <c r="E28" s="18">
        <v>108.020592</v>
      </c>
      <c r="F28" s="18"/>
      <c r="G28" s="18"/>
      <c r="H28" s="18">
        <v>108.020592</v>
      </c>
      <c r="I28" s="18"/>
      <c r="J28" s="18"/>
      <c r="K28" s="18"/>
      <c r="L28" s="18"/>
      <c r="M28" s="18"/>
      <c r="N28" s="18"/>
      <c r="O28" s="18"/>
      <c r="P28" s="18"/>
      <c r="Q28" s="18"/>
    </row>
    <row r="29" s="1" customFormat="1" ht="19.5" customHeight="1" spans="1:17">
      <c r="A29" s="190" t="s">
        <v>100</v>
      </c>
      <c r="B29" s="190" t="s">
        <v>101</v>
      </c>
      <c r="C29" s="18">
        <v>108.020592</v>
      </c>
      <c r="D29" s="18">
        <v>108.020592</v>
      </c>
      <c r="E29" s="18">
        <v>108.020592</v>
      </c>
      <c r="F29" s="18"/>
      <c r="G29" s="18"/>
      <c r="H29" s="18">
        <v>108.020592</v>
      </c>
      <c r="I29" s="18"/>
      <c r="J29" s="18"/>
      <c r="K29" s="18"/>
      <c r="L29" s="18"/>
      <c r="M29" s="18"/>
      <c r="N29" s="18"/>
      <c r="O29" s="18"/>
      <c r="P29" s="18"/>
      <c r="Q29" s="18"/>
    </row>
    <row r="30" s="1" customFormat="1" ht="19.5" customHeight="1" spans="1:17">
      <c r="A30" s="245" t="s">
        <v>102</v>
      </c>
      <c r="B30" s="245" t="s">
        <v>103</v>
      </c>
      <c r="C30" s="18">
        <v>108.020592</v>
      </c>
      <c r="D30" s="18">
        <v>108.020592</v>
      </c>
      <c r="E30" s="18">
        <v>108.020592</v>
      </c>
      <c r="F30" s="18"/>
      <c r="G30" s="18"/>
      <c r="H30" s="18">
        <v>108.020592</v>
      </c>
      <c r="I30" s="18"/>
      <c r="J30" s="18"/>
      <c r="K30" s="18"/>
      <c r="L30" s="18"/>
      <c r="M30" s="18"/>
      <c r="N30" s="18"/>
      <c r="O30" s="18"/>
      <c r="P30" s="18"/>
      <c r="Q30" s="18"/>
    </row>
    <row r="31" s="1" customFormat="1" ht="17.25" customHeight="1" spans="1:17">
      <c r="A31" s="262" t="s">
        <v>104</v>
      </c>
      <c r="B31" s="263"/>
      <c r="C31" s="18">
        <v>1433.690447</v>
      </c>
      <c r="D31" s="18">
        <v>1410.355647</v>
      </c>
      <c r="E31" s="18">
        <v>1410.355647</v>
      </c>
      <c r="F31" s="18">
        <v>23.3348</v>
      </c>
      <c r="G31" s="18">
        <v>23.3348</v>
      </c>
      <c r="H31" s="18">
        <v>1433.690447</v>
      </c>
      <c r="I31" s="18"/>
      <c r="J31" s="18"/>
      <c r="K31" s="18"/>
      <c r="L31" s="18"/>
      <c r="M31" s="18"/>
      <c r="N31" s="18"/>
      <c r="O31" s="18"/>
      <c r="P31" s="18"/>
      <c r="Q31" s="18"/>
    </row>
  </sheetData>
  <mergeCells count="13">
    <mergeCell ref="A2:Q2"/>
    <mergeCell ref="A3:N3"/>
    <mergeCell ref="D4:E4"/>
    <mergeCell ref="F4:G4"/>
    <mergeCell ref="L4:Q4"/>
    <mergeCell ref="A31:B31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19" sqref="A19"/>
    </sheetView>
  </sheetViews>
  <sheetFormatPr defaultColWidth="10.6666666666667" defaultRowHeight="14.25" customHeight="1" outlineLevelCol="3"/>
  <cols>
    <col min="1" max="1" width="57.5" style="43" customWidth="1"/>
    <col min="2" max="2" width="45.3333333333333" style="43" customWidth="1"/>
    <col min="3" max="3" width="56.6666666666667" style="43" customWidth="1"/>
    <col min="4" max="4" width="42.5" style="43" customWidth="1"/>
    <col min="5" max="16384" width="10.6666666666667" style="44" customWidth="1"/>
  </cols>
  <sheetData>
    <row r="1" customHeight="1" spans="1:4">
      <c r="A1" s="248"/>
      <c r="B1" s="248"/>
      <c r="C1" s="248"/>
      <c r="D1" s="45" t="s">
        <v>105</v>
      </c>
    </row>
    <row r="2" ht="31.5" customHeight="1" spans="1:4">
      <c r="A2" s="160" t="s">
        <v>106</v>
      </c>
      <c r="B2" s="249"/>
      <c r="C2" s="249"/>
      <c r="D2" s="249"/>
    </row>
    <row r="3" ht="17.25" customHeight="1" spans="1:4">
      <c r="A3" s="7" t="s">
        <v>2</v>
      </c>
      <c r="B3" s="250"/>
      <c r="C3" s="250"/>
      <c r="D3" s="139" t="s">
        <v>3</v>
      </c>
    </row>
    <row r="4" s="1" customFormat="1" ht="19.5" customHeight="1" spans="1:4">
      <c r="A4" s="13" t="s">
        <v>4</v>
      </c>
      <c r="B4" s="13"/>
      <c r="C4" s="251" t="s">
        <v>5</v>
      </c>
      <c r="D4" s="218"/>
    </row>
    <row r="5" s="1" customFormat="1" ht="21.75" customHeight="1" spans="1:4">
      <c r="A5" s="13" t="s">
        <v>6</v>
      </c>
      <c r="B5" s="252" t="s">
        <v>7</v>
      </c>
      <c r="C5" s="253" t="s">
        <v>107</v>
      </c>
      <c r="D5" s="252" t="s">
        <v>7</v>
      </c>
    </row>
    <row r="6" s="1" customFormat="1" ht="17.25" customHeight="1" spans="1:4">
      <c r="A6" s="13"/>
      <c r="B6" s="254"/>
      <c r="C6" s="253"/>
      <c r="D6" s="254"/>
    </row>
    <row r="7" s="1" customFormat="1" ht="17.25" customHeight="1" spans="1:4">
      <c r="A7" s="16" t="s">
        <v>108</v>
      </c>
      <c r="B7" s="18">
        <v>1433.690447</v>
      </c>
      <c r="C7" s="16" t="s">
        <v>109</v>
      </c>
      <c r="D7" s="18">
        <v>1433.690447</v>
      </c>
    </row>
    <row r="8" s="1" customFormat="1" ht="17.25" customHeight="1" spans="1:4">
      <c r="A8" s="16" t="s">
        <v>110</v>
      </c>
      <c r="B8" s="18">
        <v>1433.690447</v>
      </c>
      <c r="C8" s="16" t="str">
        <f>"(一)"&amp;"教育支出"</f>
        <v>(一)教育支出</v>
      </c>
      <c r="D8" s="18">
        <v>981.214039</v>
      </c>
    </row>
    <row r="9" s="1" customFormat="1" ht="17.25" customHeight="1" spans="1:4">
      <c r="A9" s="16" t="s">
        <v>111</v>
      </c>
      <c r="B9" s="18"/>
      <c r="C9" s="16" t="str">
        <f>"(二)"&amp;"社会保障和就业支出"</f>
        <v>(二)社会保障和就业支出</v>
      </c>
      <c r="D9" s="18">
        <v>273.419414</v>
      </c>
    </row>
    <row r="10" s="1" customFormat="1" ht="17.25" customHeight="1" spans="1:4">
      <c r="A10" s="16" t="s">
        <v>112</v>
      </c>
      <c r="B10" s="18"/>
      <c r="C10" s="16" t="str">
        <f>"(三)"&amp;"卫生健康支出"</f>
        <v>(三)卫生健康支出</v>
      </c>
      <c r="D10" s="18">
        <v>71.036402</v>
      </c>
    </row>
    <row r="11" s="1" customFormat="1" ht="17.25" customHeight="1" spans="1:4">
      <c r="A11" s="16" t="s">
        <v>113</v>
      </c>
      <c r="B11" s="18"/>
      <c r="C11" s="16" t="str">
        <f>"(四)"&amp;"住房保障支出"</f>
        <v>(四)住房保障支出</v>
      </c>
      <c r="D11" s="18">
        <v>108.020592</v>
      </c>
    </row>
    <row r="12" s="1" customFormat="1" ht="17.25" customHeight="1" spans="1:4">
      <c r="A12" s="16" t="s">
        <v>110</v>
      </c>
      <c r="B12" s="18"/>
      <c r="C12" s="16"/>
      <c r="D12" s="18"/>
    </row>
    <row r="13" s="1" customFormat="1" ht="17.25" customHeight="1" spans="1:4">
      <c r="A13" s="16" t="s">
        <v>111</v>
      </c>
      <c r="B13" s="18"/>
      <c r="C13" s="16"/>
      <c r="D13" s="18"/>
    </row>
    <row r="14" s="1" customFormat="1" ht="17.25" customHeight="1" spans="1:4">
      <c r="A14" s="16" t="s">
        <v>112</v>
      </c>
      <c r="B14" s="18"/>
      <c r="C14" s="16"/>
      <c r="D14" s="18"/>
    </row>
    <row r="15" s="1" customFormat="1" customHeight="1" spans="1:4">
      <c r="A15" s="16"/>
      <c r="B15" s="18"/>
      <c r="C15" s="16" t="s">
        <v>114</v>
      </c>
      <c r="D15" s="18"/>
    </row>
    <row r="16" s="1" customFormat="1" ht="17.25" customHeight="1" spans="1:4">
      <c r="A16" s="253" t="s">
        <v>115</v>
      </c>
      <c r="B16" s="18">
        <v>1433.690447</v>
      </c>
      <c r="C16" s="253" t="s">
        <v>24</v>
      </c>
      <c r="D16" s="18">
        <v>1433.690447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topLeftCell="A25" workbookViewId="0">
      <selection activeCell="A4" sqref="$A4:$XFD31"/>
    </sheetView>
  </sheetViews>
  <sheetFormatPr defaultColWidth="10.6666666666667" defaultRowHeight="14.25" customHeight="1" outlineLevelCol="6"/>
  <cols>
    <col min="1" max="1" width="23.5" style="140" customWidth="1"/>
    <col min="2" max="2" width="51.3333333333333" style="140" customWidth="1"/>
    <col min="3" max="3" width="28.3333333333333" style="2" customWidth="1"/>
    <col min="4" max="4" width="19.3333333333333" style="2" customWidth="1"/>
    <col min="5" max="7" width="28.3333333333333" style="2" customWidth="1"/>
    <col min="8" max="16384" width="10.6666666666667" style="2" customWidth="1"/>
  </cols>
  <sheetData>
    <row r="1" customHeight="1" spans="4:7">
      <c r="D1" s="171"/>
      <c r="F1" s="232"/>
      <c r="G1" s="45" t="s">
        <v>116</v>
      </c>
    </row>
    <row r="2" ht="39" customHeight="1" spans="1:7">
      <c r="A2" s="146" t="s">
        <v>117</v>
      </c>
      <c r="B2" s="146"/>
      <c r="C2" s="146"/>
      <c r="D2" s="146"/>
      <c r="E2" s="146"/>
      <c r="F2" s="146"/>
      <c r="G2" s="146"/>
    </row>
    <row r="3" ht="18" customHeight="1" spans="1:7">
      <c r="A3" s="7" t="s">
        <v>2</v>
      </c>
      <c r="F3" s="143"/>
      <c r="G3" s="139" t="s">
        <v>3</v>
      </c>
    </row>
    <row r="4" s="1" customFormat="1" ht="20.25" customHeight="1" spans="1:7">
      <c r="A4" s="239" t="s">
        <v>118</v>
      </c>
      <c r="B4" s="240"/>
      <c r="C4" s="184" t="s">
        <v>29</v>
      </c>
      <c r="D4" s="241" t="s">
        <v>48</v>
      </c>
      <c r="E4" s="13"/>
      <c r="F4" s="13"/>
      <c r="G4" s="13" t="s">
        <v>49</v>
      </c>
    </row>
    <row r="5" s="1" customFormat="1" ht="20.25" customHeight="1" spans="1:7">
      <c r="A5" s="242" t="s">
        <v>46</v>
      </c>
      <c r="B5" s="242" t="s">
        <v>47</v>
      </c>
      <c r="C5" s="13"/>
      <c r="D5" s="243" t="s">
        <v>31</v>
      </c>
      <c r="E5" s="243" t="s">
        <v>119</v>
      </c>
      <c r="F5" s="243" t="s">
        <v>120</v>
      </c>
      <c r="G5" s="13"/>
    </row>
    <row r="6" s="1" customFormat="1" ht="13.5" customHeight="1" spans="1:7">
      <c r="A6" s="242" t="s">
        <v>121</v>
      </c>
      <c r="B6" s="242" t="s">
        <v>122</v>
      </c>
      <c r="C6" s="242" t="s">
        <v>123</v>
      </c>
      <c r="D6" s="244" t="s">
        <v>124</v>
      </c>
      <c r="E6" s="244" t="s">
        <v>125</v>
      </c>
      <c r="F6" s="244" t="s">
        <v>126</v>
      </c>
      <c r="G6" s="202">
        <v>7</v>
      </c>
    </row>
    <row r="7" s="1" customFormat="1" ht="18" customHeight="1" spans="1:7">
      <c r="A7" s="16" t="s">
        <v>57</v>
      </c>
      <c r="B7" s="16" t="s">
        <v>58</v>
      </c>
      <c r="C7" s="18">
        <v>981.214039</v>
      </c>
      <c r="D7" s="18">
        <v>960.379239</v>
      </c>
      <c r="E7" s="18">
        <v>942.5057</v>
      </c>
      <c r="F7" s="18">
        <v>17.873539</v>
      </c>
      <c r="G7" s="18">
        <v>20.8348</v>
      </c>
    </row>
    <row r="8" s="1" customFormat="1" ht="18" customHeight="1" spans="1:7">
      <c r="A8" s="190" t="s">
        <v>59</v>
      </c>
      <c r="B8" s="190" t="s">
        <v>60</v>
      </c>
      <c r="C8" s="18">
        <v>974.288039</v>
      </c>
      <c r="D8" s="18">
        <v>953.579239</v>
      </c>
      <c r="E8" s="18">
        <v>935.7057</v>
      </c>
      <c r="F8" s="18">
        <v>17.873539</v>
      </c>
      <c r="G8" s="18">
        <v>20.7088</v>
      </c>
    </row>
    <row r="9" s="1" customFormat="1" ht="18" customHeight="1" spans="1:7">
      <c r="A9" s="245" t="s">
        <v>61</v>
      </c>
      <c r="B9" s="245" t="s">
        <v>62</v>
      </c>
      <c r="C9" s="18">
        <v>974.288039</v>
      </c>
      <c r="D9" s="18">
        <v>953.579239</v>
      </c>
      <c r="E9" s="18">
        <v>935.7057</v>
      </c>
      <c r="F9" s="18">
        <v>17.873539</v>
      </c>
      <c r="G9" s="18">
        <v>20.7088</v>
      </c>
    </row>
    <row r="10" s="1" customFormat="1" ht="18" customHeight="1" spans="1:7">
      <c r="A10" s="190" t="s">
        <v>63</v>
      </c>
      <c r="B10" s="190" t="s">
        <v>64</v>
      </c>
      <c r="C10" s="18">
        <v>0.126</v>
      </c>
      <c r="D10" s="18"/>
      <c r="E10" s="18"/>
      <c r="F10" s="18"/>
      <c r="G10" s="18">
        <v>0.126</v>
      </c>
    </row>
    <row r="11" s="1" customFormat="1" ht="18" customHeight="1" spans="1:7">
      <c r="A11" s="245" t="s">
        <v>65</v>
      </c>
      <c r="B11" s="245" t="s">
        <v>66</v>
      </c>
      <c r="C11" s="18">
        <v>0.126</v>
      </c>
      <c r="D11" s="18"/>
      <c r="E11" s="18"/>
      <c r="F11" s="18"/>
      <c r="G11" s="18">
        <v>0.126</v>
      </c>
    </row>
    <row r="12" s="1" customFormat="1" ht="18" customHeight="1" spans="1:7">
      <c r="A12" s="190" t="s">
        <v>67</v>
      </c>
      <c r="B12" s="190" t="s">
        <v>68</v>
      </c>
      <c r="C12" s="18">
        <v>6.8</v>
      </c>
      <c r="D12" s="18">
        <v>6.8</v>
      </c>
      <c r="E12" s="18">
        <v>6.8</v>
      </c>
      <c r="F12" s="18"/>
      <c r="G12" s="18"/>
    </row>
    <row r="13" s="1" customFormat="1" ht="18" customHeight="1" spans="1:7">
      <c r="A13" s="245" t="s">
        <v>69</v>
      </c>
      <c r="B13" s="245" t="s">
        <v>70</v>
      </c>
      <c r="C13" s="18">
        <v>6.8</v>
      </c>
      <c r="D13" s="18">
        <v>6.8</v>
      </c>
      <c r="E13" s="18">
        <v>6.8</v>
      </c>
      <c r="F13" s="18"/>
      <c r="G13" s="18"/>
    </row>
    <row r="14" s="1" customFormat="1" ht="18" customHeight="1" spans="1:7">
      <c r="A14" s="16" t="s">
        <v>71</v>
      </c>
      <c r="B14" s="16" t="s">
        <v>72</v>
      </c>
      <c r="C14" s="18">
        <v>273.419414</v>
      </c>
      <c r="D14" s="18">
        <v>270.919414</v>
      </c>
      <c r="E14" s="18">
        <v>270.514414</v>
      </c>
      <c r="F14" s="18">
        <v>0.405</v>
      </c>
      <c r="G14" s="18">
        <v>2.5</v>
      </c>
    </row>
    <row r="15" s="1" customFormat="1" ht="18" customHeight="1" spans="1:7">
      <c r="A15" s="190" t="s">
        <v>73</v>
      </c>
      <c r="B15" s="190" t="s">
        <v>74</v>
      </c>
      <c r="C15" s="18">
        <v>267.930316</v>
      </c>
      <c r="D15" s="18">
        <v>267.930316</v>
      </c>
      <c r="E15" s="18">
        <v>267.525316</v>
      </c>
      <c r="F15" s="18">
        <v>0.405</v>
      </c>
      <c r="G15" s="18"/>
    </row>
    <row r="16" s="1" customFormat="1" ht="18" customHeight="1" spans="1:7">
      <c r="A16" s="245" t="s">
        <v>75</v>
      </c>
      <c r="B16" s="245" t="s">
        <v>76</v>
      </c>
      <c r="C16" s="18">
        <v>61.73646</v>
      </c>
      <c r="D16" s="18">
        <v>61.73646</v>
      </c>
      <c r="E16" s="18">
        <v>61.33146</v>
      </c>
      <c r="F16" s="18">
        <v>0.405</v>
      </c>
      <c r="G16" s="18"/>
    </row>
    <row r="17" s="1" customFormat="1" ht="18" customHeight="1" spans="1:7">
      <c r="A17" s="245" t="s">
        <v>77</v>
      </c>
      <c r="B17" s="245" t="s">
        <v>78</v>
      </c>
      <c r="C17" s="18">
        <v>136.193856</v>
      </c>
      <c r="D17" s="18">
        <v>136.193856</v>
      </c>
      <c r="E17" s="18">
        <v>136.193856</v>
      </c>
      <c r="F17" s="18"/>
      <c r="G17" s="18"/>
    </row>
    <row r="18" s="1" customFormat="1" ht="18" customHeight="1" spans="1:7">
      <c r="A18" s="245" t="s">
        <v>79</v>
      </c>
      <c r="B18" s="245" t="s">
        <v>80</v>
      </c>
      <c r="C18" s="18">
        <v>70</v>
      </c>
      <c r="D18" s="18">
        <v>70</v>
      </c>
      <c r="E18" s="18">
        <v>70</v>
      </c>
      <c r="F18" s="18"/>
      <c r="G18" s="18"/>
    </row>
    <row r="19" s="1" customFormat="1" ht="18" customHeight="1" spans="1:7">
      <c r="A19" s="190" t="s">
        <v>81</v>
      </c>
      <c r="B19" s="190" t="s">
        <v>82</v>
      </c>
      <c r="C19" s="18">
        <v>2.5</v>
      </c>
      <c r="D19" s="18"/>
      <c r="E19" s="18"/>
      <c r="F19" s="18"/>
      <c r="G19" s="18">
        <v>2.5</v>
      </c>
    </row>
    <row r="20" s="1" customFormat="1" ht="18" customHeight="1" spans="1:7">
      <c r="A20" s="245" t="s">
        <v>83</v>
      </c>
      <c r="B20" s="245" t="s">
        <v>84</v>
      </c>
      <c r="C20" s="18">
        <v>2.5</v>
      </c>
      <c r="D20" s="18"/>
      <c r="E20" s="18"/>
      <c r="F20" s="18"/>
      <c r="G20" s="18">
        <v>2.5</v>
      </c>
    </row>
    <row r="21" s="1" customFormat="1" ht="18" customHeight="1" spans="1:7">
      <c r="A21" s="190" t="s">
        <v>85</v>
      </c>
      <c r="B21" s="190" t="s">
        <v>86</v>
      </c>
      <c r="C21" s="18">
        <v>2.989098</v>
      </c>
      <c r="D21" s="18">
        <v>2.989098</v>
      </c>
      <c r="E21" s="18">
        <v>2.989098</v>
      </c>
      <c r="F21" s="18"/>
      <c r="G21" s="18"/>
    </row>
    <row r="22" s="1" customFormat="1" ht="18" customHeight="1" spans="1:7">
      <c r="A22" s="245" t="s">
        <v>87</v>
      </c>
      <c r="B22" s="245" t="s">
        <v>86</v>
      </c>
      <c r="C22" s="18">
        <v>2.989098</v>
      </c>
      <c r="D22" s="18">
        <v>2.989098</v>
      </c>
      <c r="E22" s="18">
        <v>2.989098</v>
      </c>
      <c r="F22" s="18"/>
      <c r="G22" s="18"/>
    </row>
    <row r="23" s="1" customFormat="1" ht="18" customHeight="1" spans="1:7">
      <c r="A23" s="16" t="s">
        <v>88</v>
      </c>
      <c r="B23" s="16" t="s">
        <v>89</v>
      </c>
      <c r="C23" s="18">
        <v>71.036402</v>
      </c>
      <c r="D23" s="18">
        <v>71.036402</v>
      </c>
      <c r="E23" s="18">
        <v>71.036402</v>
      </c>
      <c r="F23" s="18"/>
      <c r="G23" s="18"/>
    </row>
    <row r="24" s="1" customFormat="1" ht="18" customHeight="1" spans="1:7">
      <c r="A24" s="190" t="s">
        <v>90</v>
      </c>
      <c r="B24" s="190" t="s">
        <v>91</v>
      </c>
      <c r="C24" s="18">
        <v>71.036402</v>
      </c>
      <c r="D24" s="18">
        <v>71.036402</v>
      </c>
      <c r="E24" s="18">
        <v>71.036402</v>
      </c>
      <c r="F24" s="18"/>
      <c r="G24" s="18"/>
    </row>
    <row r="25" s="1" customFormat="1" ht="18" customHeight="1" spans="1:7">
      <c r="A25" s="245" t="s">
        <v>92</v>
      </c>
      <c r="B25" s="245" t="s">
        <v>93</v>
      </c>
      <c r="C25" s="18">
        <v>56.777327</v>
      </c>
      <c r="D25" s="18">
        <v>56.777327</v>
      </c>
      <c r="E25" s="18">
        <v>56.777327</v>
      </c>
      <c r="F25" s="18"/>
      <c r="G25" s="18"/>
    </row>
    <row r="26" s="1" customFormat="1" ht="18" customHeight="1" spans="1:7">
      <c r="A26" s="245" t="s">
        <v>94</v>
      </c>
      <c r="B26" s="245" t="s">
        <v>95</v>
      </c>
      <c r="C26" s="18">
        <v>11.147989</v>
      </c>
      <c r="D26" s="18">
        <v>11.147989</v>
      </c>
      <c r="E26" s="18">
        <v>11.147989</v>
      </c>
      <c r="F26" s="18"/>
      <c r="G26" s="18"/>
    </row>
    <row r="27" s="1" customFormat="1" ht="18" customHeight="1" spans="1:7">
      <c r="A27" s="245" t="s">
        <v>96</v>
      </c>
      <c r="B27" s="245" t="s">
        <v>97</v>
      </c>
      <c r="C27" s="18">
        <v>3.111086</v>
      </c>
      <c r="D27" s="18">
        <v>3.111086</v>
      </c>
      <c r="E27" s="18">
        <v>3.111086</v>
      </c>
      <c r="F27" s="18"/>
      <c r="G27" s="18"/>
    </row>
    <row r="28" s="1" customFormat="1" ht="18" customHeight="1" spans="1:7">
      <c r="A28" s="16" t="s">
        <v>98</v>
      </c>
      <c r="B28" s="16" t="s">
        <v>99</v>
      </c>
      <c r="C28" s="18">
        <v>108.020592</v>
      </c>
      <c r="D28" s="18">
        <v>108.020592</v>
      </c>
      <c r="E28" s="18">
        <v>108.020592</v>
      </c>
      <c r="F28" s="18"/>
      <c r="G28" s="18"/>
    </row>
    <row r="29" s="1" customFormat="1" ht="18" customHeight="1" spans="1:7">
      <c r="A29" s="190" t="s">
        <v>100</v>
      </c>
      <c r="B29" s="190" t="s">
        <v>101</v>
      </c>
      <c r="C29" s="18">
        <v>108.020592</v>
      </c>
      <c r="D29" s="18">
        <v>108.020592</v>
      </c>
      <c r="E29" s="18">
        <v>108.020592</v>
      </c>
      <c r="F29" s="18"/>
      <c r="G29" s="18"/>
    </row>
    <row r="30" s="1" customFormat="1" ht="18" customHeight="1" spans="1:7">
      <c r="A30" s="245" t="s">
        <v>102</v>
      </c>
      <c r="B30" s="245" t="s">
        <v>103</v>
      </c>
      <c r="C30" s="18">
        <v>108.020592</v>
      </c>
      <c r="D30" s="18">
        <v>108.020592</v>
      </c>
      <c r="E30" s="18">
        <v>108.020592</v>
      </c>
      <c r="F30" s="18"/>
      <c r="G30" s="18"/>
    </row>
    <row r="31" s="1" customFormat="1" ht="18" customHeight="1" spans="1:7">
      <c r="A31" s="246" t="s">
        <v>104</v>
      </c>
      <c r="B31" s="247"/>
      <c r="C31" s="18">
        <v>1433.690447</v>
      </c>
      <c r="D31" s="18">
        <v>1410.355647</v>
      </c>
      <c r="E31" s="18">
        <v>1392.077108</v>
      </c>
      <c r="F31" s="18">
        <v>18.278539</v>
      </c>
      <c r="G31" s="18">
        <v>23.3348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topLeftCell="A13" workbookViewId="0">
      <selection activeCell="D36" sqref="D36"/>
    </sheetView>
  </sheetViews>
  <sheetFormatPr defaultColWidth="10.6666666666667" defaultRowHeight="14.25" customHeight="1"/>
  <cols>
    <col min="1" max="1" width="6.83333333333333" style="140" customWidth="1"/>
    <col min="2" max="2" width="8.33333333333333" style="215" customWidth="1"/>
    <col min="3" max="3" width="51.3333333333333" style="140" customWidth="1"/>
    <col min="4" max="4" width="34.5" style="72" customWidth="1"/>
    <col min="5" max="10" width="22.6666666666667" style="2" customWidth="1"/>
    <col min="11" max="13" width="22.6666666666667" style="72" customWidth="1"/>
    <col min="14" max="14" width="8.83333333333333" style="140" customWidth="1"/>
    <col min="15" max="15" width="7.33333333333333" style="215" customWidth="1"/>
    <col min="16" max="16" width="51.3333333333333" style="140" customWidth="1"/>
    <col min="17" max="17" width="25.3333333333333" style="72" customWidth="1"/>
    <col min="18" max="22" width="22" style="2" customWidth="1"/>
    <col min="23" max="25" width="22" style="72" customWidth="1"/>
    <col min="26" max="26" width="22" style="2" customWidth="1"/>
    <col min="27" max="16384" width="10.6666666666667" style="72" customWidth="1"/>
  </cols>
  <sheetData>
    <row r="1" ht="12" customHeight="1" spans="4:26">
      <c r="D1" s="216"/>
      <c r="K1" s="216"/>
      <c r="L1" s="216"/>
      <c r="M1" s="216"/>
      <c r="Q1" s="216"/>
      <c r="W1" s="232"/>
      <c r="X1" s="232"/>
      <c r="Y1" s="232"/>
      <c r="Z1" s="124" t="s">
        <v>127</v>
      </c>
    </row>
    <row r="2" ht="39" customHeight="1" spans="1:26">
      <c r="A2" s="217" t="s">
        <v>128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</row>
    <row r="3" ht="19.5" customHeight="1" spans="1:26">
      <c r="A3" s="8" t="s">
        <v>2</v>
      </c>
      <c r="D3" s="216"/>
      <c r="K3" s="216"/>
      <c r="L3" s="216"/>
      <c r="M3" s="216"/>
      <c r="Q3" s="216"/>
      <c r="W3" s="143"/>
      <c r="X3" s="143"/>
      <c r="Y3" s="143"/>
      <c r="Z3" s="143" t="s">
        <v>3</v>
      </c>
    </row>
    <row r="4" s="1" customFormat="1" ht="19.5" customHeight="1" spans="1:26">
      <c r="A4" s="218" t="s">
        <v>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 t="s">
        <v>5</v>
      </c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="1" customFormat="1" ht="21.75" customHeight="1" spans="1:26">
      <c r="A5" s="219" t="s">
        <v>129</v>
      </c>
      <c r="B5" s="220"/>
      <c r="C5" s="219"/>
      <c r="D5" s="218" t="s">
        <v>29</v>
      </c>
      <c r="E5" s="218" t="s">
        <v>32</v>
      </c>
      <c r="F5" s="218"/>
      <c r="G5" s="218"/>
      <c r="H5" s="218" t="s">
        <v>33</v>
      </c>
      <c r="I5" s="218"/>
      <c r="J5" s="218"/>
      <c r="K5" s="218" t="s">
        <v>34</v>
      </c>
      <c r="L5" s="218"/>
      <c r="M5" s="218"/>
      <c r="N5" s="219" t="s">
        <v>130</v>
      </c>
      <c r="O5" s="220"/>
      <c r="P5" s="219"/>
      <c r="Q5" s="218" t="s">
        <v>29</v>
      </c>
      <c r="R5" s="233" t="s">
        <v>32</v>
      </c>
      <c r="S5" s="234"/>
      <c r="T5" s="235"/>
      <c r="U5" s="233" t="s">
        <v>33</v>
      </c>
      <c r="V5" s="234"/>
      <c r="W5" s="218"/>
      <c r="X5" s="218" t="s">
        <v>34</v>
      </c>
      <c r="Y5" s="218"/>
      <c r="Z5" s="235"/>
    </row>
    <row r="6" s="1" customFormat="1" ht="17.25" customHeight="1" spans="1:26">
      <c r="A6" s="221" t="s">
        <v>131</v>
      </c>
      <c r="B6" s="221" t="s">
        <v>132</v>
      </c>
      <c r="C6" s="221" t="s">
        <v>47</v>
      </c>
      <c r="D6" s="218"/>
      <c r="E6" s="218" t="s">
        <v>31</v>
      </c>
      <c r="F6" s="218" t="s">
        <v>48</v>
      </c>
      <c r="G6" s="218" t="s">
        <v>49</v>
      </c>
      <c r="H6" s="218" t="s">
        <v>31</v>
      </c>
      <c r="I6" s="218" t="s">
        <v>48</v>
      </c>
      <c r="J6" s="218" t="s">
        <v>49</v>
      </c>
      <c r="K6" s="218" t="s">
        <v>31</v>
      </c>
      <c r="L6" s="218" t="s">
        <v>48</v>
      </c>
      <c r="M6" s="218" t="s">
        <v>49</v>
      </c>
      <c r="N6" s="221" t="s">
        <v>131</v>
      </c>
      <c r="O6" s="221" t="s">
        <v>132</v>
      </c>
      <c r="P6" s="221" t="s">
        <v>47</v>
      </c>
      <c r="Q6" s="218"/>
      <c r="R6" s="218" t="s">
        <v>31</v>
      </c>
      <c r="S6" s="218" t="s">
        <v>48</v>
      </c>
      <c r="T6" s="218" t="s">
        <v>49</v>
      </c>
      <c r="U6" s="218" t="s">
        <v>31</v>
      </c>
      <c r="V6" s="218" t="s">
        <v>48</v>
      </c>
      <c r="W6" s="218" t="s">
        <v>49</v>
      </c>
      <c r="X6" s="218" t="s">
        <v>31</v>
      </c>
      <c r="Y6" s="218" t="s">
        <v>48</v>
      </c>
      <c r="Z6" s="236" t="s">
        <v>49</v>
      </c>
    </row>
    <row r="7" s="1" customFormat="1" customHeight="1" spans="1:26">
      <c r="A7" s="222" t="s">
        <v>121</v>
      </c>
      <c r="B7" s="222" t="s">
        <v>122</v>
      </c>
      <c r="C7" s="222" t="s">
        <v>123</v>
      </c>
      <c r="D7" s="222" t="s">
        <v>124</v>
      </c>
      <c r="E7" s="223" t="s">
        <v>125</v>
      </c>
      <c r="F7" s="223" t="s">
        <v>126</v>
      </c>
      <c r="G7" s="223" t="s">
        <v>133</v>
      </c>
      <c r="H7" s="223" t="s">
        <v>134</v>
      </c>
      <c r="I7" s="223" t="s">
        <v>135</v>
      </c>
      <c r="J7" s="223" t="s">
        <v>136</v>
      </c>
      <c r="K7" s="223" t="s">
        <v>137</v>
      </c>
      <c r="L7" s="223" t="s">
        <v>138</v>
      </c>
      <c r="M7" s="223" t="s">
        <v>139</v>
      </c>
      <c r="N7" s="223" t="s">
        <v>140</v>
      </c>
      <c r="O7" s="223" t="s">
        <v>141</v>
      </c>
      <c r="P7" s="223" t="s">
        <v>142</v>
      </c>
      <c r="Q7" s="223" t="s">
        <v>143</v>
      </c>
      <c r="R7" s="223" t="s">
        <v>144</v>
      </c>
      <c r="S7" s="223" t="s">
        <v>145</v>
      </c>
      <c r="T7" s="223" t="s">
        <v>146</v>
      </c>
      <c r="U7" s="223" t="s">
        <v>147</v>
      </c>
      <c r="V7" s="223" t="s">
        <v>148</v>
      </c>
      <c r="W7" s="223" t="s">
        <v>149</v>
      </c>
      <c r="X7" s="223" t="s">
        <v>150</v>
      </c>
      <c r="Y7" s="237">
        <v>25</v>
      </c>
      <c r="Z7" s="238">
        <v>26</v>
      </c>
    </row>
    <row r="8" s="1" customFormat="1" ht="17.25" customHeight="1" spans="1:26">
      <c r="A8" s="224" t="s">
        <v>151</v>
      </c>
      <c r="B8" s="224"/>
      <c r="C8" s="224" t="s">
        <v>152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6" t="s">
        <v>153</v>
      </c>
      <c r="O8" s="16"/>
      <c r="P8" s="229" t="s">
        <v>154</v>
      </c>
      <c r="Q8" s="18">
        <v>1330.745648</v>
      </c>
      <c r="R8" s="18">
        <v>1330.745648</v>
      </c>
      <c r="S8" s="18">
        <v>1330.745648</v>
      </c>
      <c r="T8" s="18"/>
      <c r="U8" s="18"/>
      <c r="V8" s="18"/>
      <c r="W8" s="18"/>
      <c r="X8" s="18"/>
      <c r="Y8" s="18"/>
      <c r="Z8" s="18"/>
    </row>
    <row r="9" s="1" customFormat="1" ht="17.25" customHeight="1" spans="1:26">
      <c r="A9" s="225"/>
      <c r="B9" s="225" t="s">
        <v>155</v>
      </c>
      <c r="C9" s="225" t="s">
        <v>156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90"/>
      <c r="O9" s="190" t="s">
        <v>155</v>
      </c>
      <c r="P9" s="230" t="s">
        <v>157</v>
      </c>
      <c r="Q9" s="18">
        <v>427.014</v>
      </c>
      <c r="R9" s="18">
        <v>427.014</v>
      </c>
      <c r="S9" s="18">
        <v>427.014</v>
      </c>
      <c r="T9" s="18"/>
      <c r="U9" s="18"/>
      <c r="V9" s="18"/>
      <c r="W9" s="18"/>
      <c r="X9" s="18"/>
      <c r="Y9" s="18"/>
      <c r="Z9" s="18"/>
    </row>
    <row r="10" s="1" customFormat="1" ht="17.25" customHeight="1" spans="1:26">
      <c r="A10" s="225"/>
      <c r="B10" s="225" t="s">
        <v>158</v>
      </c>
      <c r="C10" s="225" t="s">
        <v>159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0"/>
      <c r="O10" s="190" t="s">
        <v>158</v>
      </c>
      <c r="P10" s="230" t="s">
        <v>160</v>
      </c>
      <c r="Q10" s="18">
        <v>74.0016</v>
      </c>
      <c r="R10" s="18">
        <v>74.0016</v>
      </c>
      <c r="S10" s="18">
        <v>74.0016</v>
      </c>
      <c r="T10" s="18"/>
      <c r="U10" s="18"/>
      <c r="V10" s="18"/>
      <c r="W10" s="18"/>
      <c r="X10" s="18"/>
      <c r="Y10" s="18"/>
      <c r="Z10" s="18"/>
    </row>
    <row r="11" s="1" customFormat="1" ht="17.25" customHeight="1" spans="1:26">
      <c r="A11" s="224" t="s">
        <v>161</v>
      </c>
      <c r="B11" s="224"/>
      <c r="C11" s="224" t="s">
        <v>162</v>
      </c>
      <c r="D11" s="18">
        <v>1351.833187</v>
      </c>
      <c r="E11" s="18">
        <v>1351.833187</v>
      </c>
      <c r="F11" s="18">
        <v>1349.024187</v>
      </c>
      <c r="G11" s="18">
        <v>2.809</v>
      </c>
      <c r="H11" s="18"/>
      <c r="I11" s="18"/>
      <c r="J11" s="18"/>
      <c r="K11" s="18"/>
      <c r="L11" s="18"/>
      <c r="M11" s="18"/>
      <c r="N11" s="190"/>
      <c r="O11" s="190" t="s">
        <v>163</v>
      </c>
      <c r="P11" s="230" t="s">
        <v>164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="1" customFormat="1" ht="17.25" customHeight="1" spans="1:26">
      <c r="A12" s="225"/>
      <c r="B12" s="225" t="s">
        <v>155</v>
      </c>
      <c r="C12" s="225" t="s">
        <v>154</v>
      </c>
      <c r="D12" s="18">
        <v>1330.745648</v>
      </c>
      <c r="E12" s="18">
        <v>1330.745648</v>
      </c>
      <c r="F12" s="18">
        <v>1330.745648</v>
      </c>
      <c r="G12" s="18"/>
      <c r="H12" s="18"/>
      <c r="I12" s="18"/>
      <c r="J12" s="18"/>
      <c r="K12" s="18"/>
      <c r="L12" s="18"/>
      <c r="M12" s="18"/>
      <c r="N12" s="190"/>
      <c r="O12" s="190" t="s">
        <v>165</v>
      </c>
      <c r="P12" s="230" t="s">
        <v>166</v>
      </c>
      <c r="Q12" s="18">
        <v>434.6901</v>
      </c>
      <c r="R12" s="18">
        <v>434.6901</v>
      </c>
      <c r="S12" s="18">
        <v>434.6901</v>
      </c>
      <c r="T12" s="18"/>
      <c r="U12" s="18"/>
      <c r="V12" s="18"/>
      <c r="W12" s="18"/>
      <c r="X12" s="18"/>
      <c r="Y12" s="18"/>
      <c r="Z12" s="18"/>
    </row>
    <row r="13" s="1" customFormat="1" ht="17.25" customHeight="1" spans="1:26">
      <c r="A13" s="225"/>
      <c r="B13" s="225" t="s">
        <v>158</v>
      </c>
      <c r="C13" s="225" t="s">
        <v>167</v>
      </c>
      <c r="D13" s="18">
        <v>21.087539</v>
      </c>
      <c r="E13" s="18">
        <v>21.087539</v>
      </c>
      <c r="F13" s="18">
        <v>18.278539</v>
      </c>
      <c r="G13" s="18">
        <v>2.809</v>
      </c>
      <c r="H13" s="18"/>
      <c r="I13" s="18"/>
      <c r="J13" s="18"/>
      <c r="K13" s="18"/>
      <c r="L13" s="18"/>
      <c r="M13" s="18"/>
      <c r="N13" s="190"/>
      <c r="O13" s="190" t="s">
        <v>168</v>
      </c>
      <c r="P13" s="230" t="s">
        <v>169</v>
      </c>
      <c r="Q13" s="18">
        <v>136.193856</v>
      </c>
      <c r="R13" s="18">
        <v>136.193856</v>
      </c>
      <c r="S13" s="18">
        <v>136.193856</v>
      </c>
      <c r="T13" s="18"/>
      <c r="U13" s="18"/>
      <c r="V13" s="18"/>
      <c r="W13" s="18"/>
      <c r="X13" s="18"/>
      <c r="Y13" s="18"/>
      <c r="Z13" s="18"/>
    </row>
    <row r="14" s="1" customFormat="1" ht="17.25" customHeight="1" spans="1:26">
      <c r="A14" s="224" t="s">
        <v>170</v>
      </c>
      <c r="B14" s="224"/>
      <c r="C14" s="224" t="s">
        <v>171</v>
      </c>
      <c r="D14" s="18">
        <v>81.85726</v>
      </c>
      <c r="E14" s="18">
        <v>81.85726</v>
      </c>
      <c r="F14" s="18">
        <v>61.33146</v>
      </c>
      <c r="G14" s="18">
        <v>20.5258</v>
      </c>
      <c r="H14" s="18"/>
      <c r="I14" s="18"/>
      <c r="J14" s="18"/>
      <c r="K14" s="18"/>
      <c r="L14" s="18"/>
      <c r="M14" s="18"/>
      <c r="N14" s="190"/>
      <c r="O14" s="190" t="s">
        <v>172</v>
      </c>
      <c r="P14" s="230" t="s">
        <v>173</v>
      </c>
      <c r="Q14" s="18">
        <v>70</v>
      </c>
      <c r="R14" s="18">
        <v>70</v>
      </c>
      <c r="S14" s="18">
        <v>70</v>
      </c>
      <c r="T14" s="18"/>
      <c r="U14" s="18"/>
      <c r="V14" s="18"/>
      <c r="W14" s="18"/>
      <c r="X14" s="18"/>
      <c r="Y14" s="18"/>
      <c r="Z14" s="18"/>
    </row>
    <row r="15" s="1" customFormat="1" ht="17.25" customHeight="1" spans="1:26">
      <c r="A15" s="225"/>
      <c r="B15" s="225" t="s">
        <v>155</v>
      </c>
      <c r="C15" s="225" t="s">
        <v>174</v>
      </c>
      <c r="D15" s="18">
        <v>20.5258</v>
      </c>
      <c r="E15" s="18">
        <v>20.5258</v>
      </c>
      <c r="F15" s="18"/>
      <c r="G15" s="18">
        <v>20.5258</v>
      </c>
      <c r="H15" s="18"/>
      <c r="I15" s="18"/>
      <c r="J15" s="18"/>
      <c r="K15" s="18"/>
      <c r="L15" s="18"/>
      <c r="M15" s="18"/>
      <c r="N15" s="190"/>
      <c r="O15" s="190" t="s">
        <v>136</v>
      </c>
      <c r="P15" s="230" t="s">
        <v>175</v>
      </c>
      <c r="Q15" s="18">
        <v>56.777327</v>
      </c>
      <c r="R15" s="18">
        <v>56.777327</v>
      </c>
      <c r="S15" s="18">
        <v>56.777327</v>
      </c>
      <c r="T15" s="18"/>
      <c r="U15" s="18"/>
      <c r="V15" s="18"/>
      <c r="W15" s="18"/>
      <c r="X15" s="18"/>
      <c r="Y15" s="18"/>
      <c r="Z15" s="18"/>
    </row>
    <row r="16" s="1" customFormat="1" ht="17.25" customHeight="1" spans="1:26">
      <c r="A16" s="225"/>
      <c r="B16" s="225" t="s">
        <v>176</v>
      </c>
      <c r="C16" s="225" t="s">
        <v>177</v>
      </c>
      <c r="D16" s="18">
        <v>61.33146</v>
      </c>
      <c r="E16" s="18">
        <v>61.33146</v>
      </c>
      <c r="F16" s="18">
        <v>61.33146</v>
      </c>
      <c r="G16" s="18"/>
      <c r="H16" s="18"/>
      <c r="I16" s="18"/>
      <c r="J16" s="18"/>
      <c r="K16" s="18"/>
      <c r="L16" s="18"/>
      <c r="M16" s="18"/>
      <c r="N16" s="190"/>
      <c r="O16" s="190" t="s">
        <v>137</v>
      </c>
      <c r="P16" s="230" t="s">
        <v>178</v>
      </c>
      <c r="Q16" s="18">
        <v>11.147989</v>
      </c>
      <c r="R16" s="18">
        <v>11.147989</v>
      </c>
      <c r="S16" s="18">
        <v>11.147989</v>
      </c>
      <c r="T16" s="18"/>
      <c r="U16" s="18"/>
      <c r="V16" s="18"/>
      <c r="W16" s="18"/>
      <c r="X16" s="18"/>
      <c r="Y16" s="18"/>
      <c r="Z16" s="18"/>
    </row>
    <row r="17" s="1" customFormat="1" ht="17.25" customHeight="1" spans="1:2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90"/>
      <c r="O17" s="190" t="s">
        <v>138</v>
      </c>
      <c r="P17" s="230" t="s">
        <v>179</v>
      </c>
      <c r="Q17" s="18">
        <v>6.100184</v>
      </c>
      <c r="R17" s="18">
        <v>6.100184</v>
      </c>
      <c r="S17" s="18">
        <v>6.100184</v>
      </c>
      <c r="T17" s="18"/>
      <c r="U17" s="18"/>
      <c r="V17" s="18"/>
      <c r="W17" s="18"/>
      <c r="X17" s="18"/>
      <c r="Y17" s="18"/>
      <c r="Z17" s="18"/>
    </row>
    <row r="18" s="1" customFormat="1" ht="17.25" customHeight="1" spans="1:2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90"/>
      <c r="O18" s="190" t="s">
        <v>139</v>
      </c>
      <c r="P18" s="230" t="s">
        <v>103</v>
      </c>
      <c r="Q18" s="18">
        <v>108.020592</v>
      </c>
      <c r="R18" s="18">
        <v>108.020592</v>
      </c>
      <c r="S18" s="18">
        <v>108.020592</v>
      </c>
      <c r="T18" s="18"/>
      <c r="U18" s="18"/>
      <c r="V18" s="18"/>
      <c r="W18" s="18"/>
      <c r="X18" s="18"/>
      <c r="Y18" s="18"/>
      <c r="Z18" s="18"/>
    </row>
    <row r="19" s="1" customFormat="1" ht="17.25" customHeight="1" spans="1:2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90"/>
      <c r="O19" s="190" t="s">
        <v>180</v>
      </c>
      <c r="P19" s="230" t="s">
        <v>181</v>
      </c>
      <c r="Q19" s="18">
        <v>6.8</v>
      </c>
      <c r="R19" s="18">
        <v>6.8</v>
      </c>
      <c r="S19" s="18">
        <v>6.8</v>
      </c>
      <c r="T19" s="18"/>
      <c r="U19" s="18"/>
      <c r="V19" s="18"/>
      <c r="W19" s="18"/>
      <c r="X19" s="18"/>
      <c r="Y19" s="18"/>
      <c r="Z19" s="18"/>
    </row>
    <row r="20" s="1" customFormat="1" ht="17.25" customHeight="1" spans="1:2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 t="s">
        <v>182</v>
      </c>
      <c r="O20" s="16"/>
      <c r="P20" s="229" t="s">
        <v>167</v>
      </c>
      <c r="Q20" s="18">
        <v>21.087539</v>
      </c>
      <c r="R20" s="18">
        <v>21.087539</v>
      </c>
      <c r="S20" s="18">
        <v>18.278539</v>
      </c>
      <c r="T20" s="18">
        <v>2.809</v>
      </c>
      <c r="U20" s="18"/>
      <c r="V20" s="18"/>
      <c r="W20" s="18"/>
      <c r="X20" s="18"/>
      <c r="Y20" s="18"/>
      <c r="Z20" s="18"/>
    </row>
    <row r="21" s="1" customFormat="1" ht="17.25" customHeight="1" spans="1:2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90"/>
      <c r="O21" s="190" t="s">
        <v>155</v>
      </c>
      <c r="P21" s="230" t="s">
        <v>183</v>
      </c>
      <c r="Q21" s="18">
        <v>0.531</v>
      </c>
      <c r="R21" s="18">
        <v>0.531</v>
      </c>
      <c r="S21" s="18">
        <v>0.405</v>
      </c>
      <c r="T21" s="18">
        <v>0.126</v>
      </c>
      <c r="U21" s="18"/>
      <c r="V21" s="18"/>
      <c r="W21" s="18"/>
      <c r="X21" s="18"/>
      <c r="Y21" s="18"/>
      <c r="Z21" s="18"/>
    </row>
    <row r="22" s="1" customFormat="1" ht="17.25" customHeight="1" spans="1:2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90"/>
      <c r="O22" s="190" t="s">
        <v>176</v>
      </c>
      <c r="P22" s="230" t="s">
        <v>184</v>
      </c>
      <c r="Q22" s="18">
        <v>2.683</v>
      </c>
      <c r="R22" s="18">
        <v>2.683</v>
      </c>
      <c r="S22" s="18"/>
      <c r="T22" s="18">
        <v>2.683</v>
      </c>
      <c r="U22" s="18"/>
      <c r="V22" s="18"/>
      <c r="W22" s="18"/>
      <c r="X22" s="18"/>
      <c r="Y22" s="18"/>
      <c r="Z22" s="18"/>
    </row>
    <row r="23" s="1" customFormat="1" ht="17.25" customHeight="1" spans="1:2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90"/>
      <c r="O23" s="190" t="s">
        <v>142</v>
      </c>
      <c r="P23" s="230" t="s">
        <v>185</v>
      </c>
      <c r="Q23" s="18">
        <v>8.54028</v>
      </c>
      <c r="R23" s="18">
        <v>8.54028</v>
      </c>
      <c r="S23" s="18">
        <v>8.54028</v>
      </c>
      <c r="T23" s="18"/>
      <c r="U23" s="18"/>
      <c r="V23" s="18"/>
      <c r="W23" s="18"/>
      <c r="X23" s="18"/>
      <c r="Y23" s="18"/>
      <c r="Z23" s="18"/>
    </row>
    <row r="24" s="1" customFormat="1" ht="17.25" customHeight="1" spans="1:2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90"/>
      <c r="O24" s="190" t="s">
        <v>186</v>
      </c>
      <c r="P24" s="230" t="s">
        <v>187</v>
      </c>
      <c r="Q24" s="18">
        <v>9.333259</v>
      </c>
      <c r="R24" s="18">
        <v>9.333259</v>
      </c>
      <c r="S24" s="18">
        <v>9.333259</v>
      </c>
      <c r="T24" s="18"/>
      <c r="U24" s="18"/>
      <c r="V24" s="18"/>
      <c r="W24" s="18"/>
      <c r="X24" s="18"/>
      <c r="Y24" s="18"/>
      <c r="Z24" s="18"/>
    </row>
    <row r="25" s="1" customFormat="1" ht="17.25" customHeight="1" spans="1:2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90"/>
      <c r="O25" s="190" t="s">
        <v>188</v>
      </c>
      <c r="P25" s="230" t="s">
        <v>189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="1" customFormat="1" ht="17.25" customHeight="1" spans="1: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90"/>
      <c r="O26" s="190" t="s">
        <v>190</v>
      </c>
      <c r="P26" s="230" t="s">
        <v>191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="1" customFormat="1" ht="17.25" customHeight="1" spans="1:2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 t="s">
        <v>192</v>
      </c>
      <c r="O27" s="16"/>
      <c r="P27" s="229" t="s">
        <v>171</v>
      </c>
      <c r="Q27" s="18">
        <v>81.85726</v>
      </c>
      <c r="R27" s="18">
        <v>81.85726</v>
      </c>
      <c r="S27" s="18">
        <v>61.33146</v>
      </c>
      <c r="T27" s="18">
        <v>20.5258</v>
      </c>
      <c r="U27" s="18"/>
      <c r="V27" s="18"/>
      <c r="W27" s="18"/>
      <c r="X27" s="18"/>
      <c r="Y27" s="18"/>
      <c r="Z27" s="18"/>
    </row>
    <row r="28" s="1" customFormat="1" ht="17.25" customHeight="1" spans="1:2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90"/>
      <c r="O28" s="190" t="s">
        <v>158</v>
      </c>
      <c r="P28" s="230" t="s">
        <v>193</v>
      </c>
      <c r="Q28" s="18">
        <v>61.33146</v>
      </c>
      <c r="R28" s="18">
        <v>61.33146</v>
      </c>
      <c r="S28" s="18">
        <v>61.33146</v>
      </c>
      <c r="T28" s="18"/>
      <c r="U28" s="18"/>
      <c r="V28" s="18"/>
      <c r="W28" s="18"/>
      <c r="X28" s="18"/>
      <c r="Y28" s="18"/>
      <c r="Z28" s="18"/>
    </row>
    <row r="29" s="1" customFormat="1" ht="17.25" customHeight="1" spans="1:2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90"/>
      <c r="O29" s="190" t="s">
        <v>176</v>
      </c>
      <c r="P29" s="230" t="s">
        <v>194</v>
      </c>
      <c r="Q29" s="18">
        <v>20.5258</v>
      </c>
      <c r="R29" s="18">
        <v>20.5258</v>
      </c>
      <c r="S29" s="18"/>
      <c r="T29" s="18">
        <v>20.5258</v>
      </c>
      <c r="U29" s="18"/>
      <c r="V29" s="18"/>
      <c r="W29" s="18"/>
      <c r="X29" s="18"/>
      <c r="Y29" s="18"/>
      <c r="Z29" s="18"/>
    </row>
    <row r="30" s="1" customFormat="1" ht="20.25" customHeight="1" spans="1:26">
      <c r="A30" s="226" t="s">
        <v>24</v>
      </c>
      <c r="B30" s="227"/>
      <c r="C30" s="228"/>
      <c r="D30" s="18">
        <v>1433.690447</v>
      </c>
      <c r="E30" s="18">
        <v>1433.690447</v>
      </c>
      <c r="F30" s="18">
        <v>1410.355647</v>
      </c>
      <c r="G30" s="18">
        <v>23.3348</v>
      </c>
      <c r="H30" s="18"/>
      <c r="I30" s="18"/>
      <c r="J30" s="18"/>
      <c r="K30" s="18"/>
      <c r="L30" s="18"/>
      <c r="M30" s="18"/>
      <c r="N30" s="231" t="s">
        <v>24</v>
      </c>
      <c r="O30" s="231"/>
      <c r="P30" s="231"/>
      <c r="Q30" s="18">
        <v>1433.690447</v>
      </c>
      <c r="R30" s="18">
        <v>1433.690447</v>
      </c>
      <c r="S30" s="18">
        <v>1410.355647</v>
      </c>
      <c r="T30" s="18">
        <v>23.3348</v>
      </c>
      <c r="U30" s="18"/>
      <c r="V30" s="18"/>
      <c r="W30" s="18"/>
      <c r="X30" s="18"/>
      <c r="Y30" s="18"/>
      <c r="Z30" s="18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0:C30"/>
    <mergeCell ref="N30:P30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10" sqref="C10"/>
    </sheetView>
  </sheetViews>
  <sheetFormatPr defaultColWidth="10.6666666666667" defaultRowHeight="14.25" customHeight="1" outlineLevelRow="7" outlineLevelCol="5"/>
  <cols>
    <col min="1" max="2" width="32" style="205" customWidth="1"/>
    <col min="3" max="3" width="20.1666666666667" style="206" customWidth="1"/>
    <col min="4" max="5" width="30.6666666666667" style="207" customWidth="1"/>
    <col min="6" max="6" width="21.8333333333333" style="207" customWidth="1"/>
    <col min="7" max="16384" width="10.6666666666667" style="2" customWidth="1"/>
  </cols>
  <sheetData>
    <row r="1" s="2" customFormat="1" customHeight="1" spans="1:6">
      <c r="A1" s="208"/>
      <c r="B1" s="208"/>
      <c r="C1" s="123"/>
      <c r="F1" s="209" t="s">
        <v>195</v>
      </c>
    </row>
    <row r="2" ht="25.5" customHeight="1" spans="1:6">
      <c r="A2" s="210" t="s">
        <v>196</v>
      </c>
      <c r="B2" s="210"/>
      <c r="C2" s="210"/>
      <c r="D2" s="210"/>
      <c r="E2" s="210"/>
      <c r="F2" s="210"/>
    </row>
    <row r="3" s="2" customFormat="1" ht="15.75" customHeight="1" spans="1:6">
      <c r="A3" s="7" t="s">
        <v>2</v>
      </c>
      <c r="B3" s="208"/>
      <c r="C3" s="123"/>
      <c r="F3" s="209" t="s">
        <v>197</v>
      </c>
    </row>
    <row r="4" s="204" customFormat="1" ht="19.5" customHeight="1" spans="1:6">
      <c r="A4" s="23" t="s">
        <v>198</v>
      </c>
      <c r="B4" s="24" t="s">
        <v>199</v>
      </c>
      <c r="C4" s="39" t="s">
        <v>200</v>
      </c>
      <c r="D4" s="40"/>
      <c r="E4" s="41"/>
      <c r="F4" s="24" t="s">
        <v>201</v>
      </c>
    </row>
    <row r="5" s="204" customFormat="1" ht="19.5" customHeight="1" spans="1:6">
      <c r="A5" s="29"/>
      <c r="B5" s="30"/>
      <c r="C5" s="153" t="s">
        <v>31</v>
      </c>
      <c r="D5" s="153" t="s">
        <v>202</v>
      </c>
      <c r="E5" s="153" t="s">
        <v>203</v>
      </c>
      <c r="F5" s="30"/>
    </row>
    <row r="6" s="204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ht="18.75" customHeight="1" spans="1:6">
      <c r="A7" s="53" t="s">
        <v>204</v>
      </c>
      <c r="B7" s="53" t="s">
        <v>204</v>
      </c>
      <c r="C7" s="213" t="s">
        <v>204</v>
      </c>
      <c r="D7" s="53" t="s">
        <v>204</v>
      </c>
      <c r="E7" s="53" t="s">
        <v>204</v>
      </c>
      <c r="F7" s="53" t="s">
        <v>204</v>
      </c>
    </row>
    <row r="8" customHeight="1" spans="1:1">
      <c r="A8" s="214" t="s">
        <v>205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opLeftCell="B1" workbookViewId="0">
      <selection activeCell="G26" sqref="G26"/>
    </sheetView>
  </sheetViews>
  <sheetFormatPr defaultColWidth="10.6666666666667" defaultRowHeight="14.25" customHeight="1"/>
  <cols>
    <col min="1" max="1" width="38.3333333333333" style="2" customWidth="1"/>
    <col min="2" max="2" width="24.1666666666667" style="2" customWidth="1"/>
    <col min="3" max="3" width="36.5" style="2" customWidth="1"/>
    <col min="4" max="4" width="11.8333333333333" style="2" customWidth="1"/>
    <col min="5" max="5" width="20.5" style="2" customWidth="1"/>
    <col min="6" max="6" width="12" style="2" customWidth="1"/>
    <col min="7" max="7" width="26.8333333333333" style="2" customWidth="1"/>
    <col min="8" max="8" width="12.5" style="2" customWidth="1"/>
    <col min="9" max="9" width="12.8333333333333" style="2" customWidth="1"/>
    <col min="10" max="10" width="18" style="2" customWidth="1"/>
    <col min="11" max="11" width="12.5" style="2" customWidth="1"/>
    <col min="12" max="13" width="13" style="2" customWidth="1"/>
    <col min="14" max="14" width="10.6666666666667" style="2" customWidth="1"/>
    <col min="15" max="15" width="13" style="2" customWidth="1"/>
    <col min="16" max="16" width="13.8333333333333" style="2" customWidth="1"/>
    <col min="17" max="19" width="10.6666666666667" style="2" customWidth="1"/>
    <col min="20" max="20" width="14.1666666666667" style="2" customWidth="1"/>
    <col min="21" max="23" width="14.3333333333333" style="2" customWidth="1"/>
    <col min="24" max="24" width="14.8333333333333" style="2" customWidth="1"/>
    <col min="25" max="26" width="13" style="2" customWidth="1"/>
    <col min="27" max="16384" width="10.6666666666667" style="2" customWidth="1"/>
  </cols>
  <sheetData>
    <row r="1" ht="13.5" customHeight="1" spans="2:26">
      <c r="B1" s="178"/>
      <c r="D1" s="179"/>
      <c r="E1" s="179"/>
      <c r="F1" s="179"/>
      <c r="G1" s="179"/>
      <c r="H1" s="101"/>
      <c r="I1" s="101"/>
      <c r="J1" s="4"/>
      <c r="K1" s="101"/>
      <c r="L1" s="101"/>
      <c r="M1" s="101"/>
      <c r="N1" s="4"/>
      <c r="O1" s="4"/>
      <c r="P1" s="101"/>
      <c r="Q1" s="4"/>
      <c r="R1" s="4"/>
      <c r="S1" s="4"/>
      <c r="T1" s="101"/>
      <c r="X1" s="178"/>
      <c r="Z1" s="124" t="s">
        <v>206</v>
      </c>
    </row>
    <row r="2" ht="27.75" customHeight="1" spans="1:26">
      <c r="A2" s="103" t="s">
        <v>207</v>
      </c>
      <c r="B2" s="103"/>
      <c r="C2" s="103"/>
      <c r="D2" s="103"/>
      <c r="E2" s="103"/>
      <c r="F2" s="103"/>
      <c r="G2" s="103"/>
      <c r="H2" s="103"/>
      <c r="I2" s="103"/>
      <c r="J2" s="6"/>
      <c r="K2" s="103"/>
      <c r="L2" s="103"/>
      <c r="M2" s="103"/>
      <c r="N2" s="6"/>
      <c r="O2" s="6"/>
      <c r="P2" s="103"/>
      <c r="Q2" s="6"/>
      <c r="R2" s="6"/>
      <c r="S2" s="6"/>
      <c r="T2" s="103"/>
      <c r="U2" s="103"/>
      <c r="V2" s="103"/>
      <c r="W2" s="103"/>
      <c r="X2" s="103"/>
      <c r="Y2" s="103"/>
      <c r="Z2" s="103"/>
    </row>
    <row r="3" s="1" customFormat="1" ht="15" customHeight="1" spans="1:26">
      <c r="A3" s="180" t="str">
        <f>"单位名称："&amp;"曲靖市麒麟区茨营中学"</f>
        <v>单位名称：曲靖市麒麟区茨营中学</v>
      </c>
      <c r="B3" s="181"/>
      <c r="C3" s="181"/>
      <c r="D3" s="181"/>
      <c r="E3" s="181"/>
      <c r="F3" s="181"/>
      <c r="G3" s="181"/>
      <c r="H3" s="182"/>
      <c r="I3" s="182"/>
      <c r="J3" s="194"/>
      <c r="K3" s="182"/>
      <c r="L3" s="182"/>
      <c r="M3" s="182"/>
      <c r="N3" s="194"/>
      <c r="O3" s="194"/>
      <c r="P3" s="182"/>
      <c r="Q3" s="194"/>
      <c r="R3" s="194"/>
      <c r="S3" s="194"/>
      <c r="T3" s="182"/>
      <c r="X3" s="199"/>
      <c r="Z3" s="297" t="s">
        <v>197</v>
      </c>
    </row>
    <row r="4" s="1" customFormat="1" ht="18" customHeight="1" spans="1:26">
      <c r="A4" s="183" t="s">
        <v>208</v>
      </c>
      <c r="B4" s="183" t="s">
        <v>209</v>
      </c>
      <c r="C4" s="183" t="s">
        <v>210</v>
      </c>
      <c r="D4" s="183" t="s">
        <v>211</v>
      </c>
      <c r="E4" s="183" t="s">
        <v>212</v>
      </c>
      <c r="F4" s="183" t="s">
        <v>213</v>
      </c>
      <c r="G4" s="183" t="s">
        <v>214</v>
      </c>
      <c r="H4" s="184" t="s">
        <v>215</v>
      </c>
      <c r="I4" s="184"/>
      <c r="J4" s="13"/>
      <c r="K4" s="184"/>
      <c r="L4" s="184"/>
      <c r="M4" s="184"/>
      <c r="N4" s="13"/>
      <c r="O4" s="13"/>
      <c r="P4" s="184"/>
      <c r="Q4" s="13"/>
      <c r="R4" s="13"/>
      <c r="S4" s="13"/>
      <c r="T4" s="200"/>
      <c r="U4" s="184"/>
      <c r="V4" s="184"/>
      <c r="W4" s="184"/>
      <c r="X4" s="184"/>
      <c r="Y4" s="184"/>
      <c r="Z4" s="184"/>
    </row>
    <row r="5" s="1" customFormat="1" ht="18" customHeight="1" spans="1:26">
      <c r="A5" s="185"/>
      <c r="B5" s="186"/>
      <c r="C5" s="185"/>
      <c r="D5" s="185"/>
      <c r="E5" s="185"/>
      <c r="F5" s="185"/>
      <c r="G5" s="185"/>
      <c r="H5" s="184" t="s">
        <v>216</v>
      </c>
      <c r="I5" s="184" t="s">
        <v>32</v>
      </c>
      <c r="J5" s="13"/>
      <c r="K5" s="184"/>
      <c r="L5" s="184"/>
      <c r="M5" s="184"/>
      <c r="N5" s="13"/>
      <c r="O5" s="13"/>
      <c r="P5" s="184"/>
      <c r="Q5" s="13" t="s">
        <v>217</v>
      </c>
      <c r="R5" s="13"/>
      <c r="S5" s="13"/>
      <c r="T5" s="183" t="s">
        <v>35</v>
      </c>
      <c r="U5" s="184" t="s">
        <v>36</v>
      </c>
      <c r="V5" s="200"/>
      <c r="W5" s="184"/>
      <c r="X5" s="200"/>
      <c r="Y5" s="200"/>
      <c r="Z5" s="196"/>
    </row>
    <row r="6" s="1" customFormat="1" customHeight="1" spans="1:26">
      <c r="A6" s="187"/>
      <c r="B6" s="187"/>
      <c r="C6" s="187"/>
      <c r="D6" s="187"/>
      <c r="E6" s="187"/>
      <c r="F6" s="187"/>
      <c r="G6" s="187"/>
      <c r="H6" s="187"/>
      <c r="I6" s="195" t="s">
        <v>218</v>
      </c>
      <c r="J6" s="196"/>
      <c r="K6" s="183" t="s">
        <v>219</v>
      </c>
      <c r="L6" s="183" t="s">
        <v>220</v>
      </c>
      <c r="M6" s="183" t="s">
        <v>221</v>
      </c>
      <c r="N6" s="183" t="s">
        <v>222</v>
      </c>
      <c r="O6" s="183" t="s">
        <v>33</v>
      </c>
      <c r="P6" s="183" t="s">
        <v>34</v>
      </c>
      <c r="Q6" s="183" t="s">
        <v>32</v>
      </c>
      <c r="R6" s="183" t="s">
        <v>33</v>
      </c>
      <c r="S6" s="183" t="s">
        <v>34</v>
      </c>
      <c r="T6" s="187"/>
      <c r="U6" s="183" t="s">
        <v>31</v>
      </c>
      <c r="V6" s="183" t="s">
        <v>37</v>
      </c>
      <c r="W6" s="183" t="s">
        <v>223</v>
      </c>
      <c r="X6" s="183" t="s">
        <v>39</v>
      </c>
      <c r="Y6" s="183" t="s">
        <v>40</v>
      </c>
      <c r="Z6" s="183" t="s">
        <v>41</v>
      </c>
    </row>
    <row r="7" s="1" customFormat="1" ht="37.5" customHeight="1" spans="1:26">
      <c r="A7" s="188"/>
      <c r="B7" s="188"/>
      <c r="C7" s="188"/>
      <c r="D7" s="188"/>
      <c r="E7" s="188"/>
      <c r="F7" s="188"/>
      <c r="G7" s="188"/>
      <c r="H7" s="188"/>
      <c r="I7" s="197" t="s">
        <v>31</v>
      </c>
      <c r="J7" s="197" t="s">
        <v>224</v>
      </c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</row>
    <row r="8" s="1" customFormat="1" customHeight="1" spans="1:26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202">
        <v>25</v>
      </c>
      <c r="Z8" s="203">
        <v>26</v>
      </c>
    </row>
    <row r="9" s="1" customFormat="1" ht="21" customHeight="1" spans="1:26">
      <c r="A9" s="16" t="s">
        <v>43</v>
      </c>
      <c r="B9" s="189"/>
      <c r="C9" s="189"/>
      <c r="D9" s="189"/>
      <c r="E9" s="189"/>
      <c r="F9" s="189"/>
      <c r="G9" s="189"/>
      <c r="H9" s="18">
        <v>1410.355647</v>
      </c>
      <c r="I9" s="18">
        <v>1410.355647</v>
      </c>
      <c r="J9" s="18"/>
      <c r="K9" s="18"/>
      <c r="L9" s="18"/>
      <c r="M9" s="18"/>
      <c r="N9" s="18">
        <v>1410.355647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="1" customFormat="1" ht="23.25" customHeight="1" outlineLevel="1" spans="1:26">
      <c r="A10" s="190" t="s">
        <v>43</v>
      </c>
      <c r="B10" s="16" t="s">
        <v>225</v>
      </c>
      <c r="C10" s="16" t="s">
        <v>226</v>
      </c>
      <c r="D10" s="16" t="s">
        <v>61</v>
      </c>
      <c r="E10" s="16" t="s">
        <v>62</v>
      </c>
      <c r="F10" s="16" t="s">
        <v>227</v>
      </c>
      <c r="G10" s="16" t="s">
        <v>157</v>
      </c>
      <c r="H10" s="18">
        <v>427.014</v>
      </c>
      <c r="I10" s="18">
        <v>427.014</v>
      </c>
      <c r="J10" s="18"/>
      <c r="K10" s="18"/>
      <c r="L10" s="18"/>
      <c r="M10" s="18"/>
      <c r="N10" s="18">
        <v>427.014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="1" customFormat="1" ht="23.25" customHeight="1" outlineLevel="1" spans="1:26">
      <c r="A11" s="190" t="s">
        <v>43</v>
      </c>
      <c r="B11" s="16" t="s">
        <v>225</v>
      </c>
      <c r="C11" s="16" t="s">
        <v>226</v>
      </c>
      <c r="D11" s="16" t="s">
        <v>61</v>
      </c>
      <c r="E11" s="16" t="s">
        <v>62</v>
      </c>
      <c r="F11" s="16" t="s">
        <v>228</v>
      </c>
      <c r="G11" s="16" t="s">
        <v>160</v>
      </c>
      <c r="H11" s="18">
        <v>40.8</v>
      </c>
      <c r="I11" s="18">
        <v>40.8</v>
      </c>
      <c r="J11" s="18"/>
      <c r="K11" s="18"/>
      <c r="L11" s="18"/>
      <c r="M11" s="18"/>
      <c r="N11" s="18">
        <v>40.8</v>
      </c>
      <c r="O11" s="16"/>
      <c r="P11" s="16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="1" customFormat="1" ht="23.25" customHeight="1" outlineLevel="1" spans="1:26">
      <c r="A12" s="190" t="s">
        <v>43</v>
      </c>
      <c r="B12" s="16" t="s">
        <v>225</v>
      </c>
      <c r="C12" s="16" t="s">
        <v>226</v>
      </c>
      <c r="D12" s="16" t="s">
        <v>61</v>
      </c>
      <c r="E12" s="16" t="s">
        <v>62</v>
      </c>
      <c r="F12" s="16" t="s">
        <v>228</v>
      </c>
      <c r="G12" s="16" t="s">
        <v>160</v>
      </c>
      <c r="H12" s="18">
        <v>33.2016</v>
      </c>
      <c r="I12" s="18">
        <v>33.2016</v>
      </c>
      <c r="J12" s="18"/>
      <c r="K12" s="18"/>
      <c r="L12" s="18"/>
      <c r="M12" s="18"/>
      <c r="N12" s="18">
        <v>33.2016</v>
      </c>
      <c r="O12" s="16"/>
      <c r="P12" s="16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="1" customFormat="1" ht="23.25" customHeight="1" outlineLevel="1" spans="1:26">
      <c r="A13" s="190" t="s">
        <v>43</v>
      </c>
      <c r="B13" s="16" t="s">
        <v>225</v>
      </c>
      <c r="C13" s="16" t="s">
        <v>226</v>
      </c>
      <c r="D13" s="16" t="s">
        <v>61</v>
      </c>
      <c r="E13" s="16" t="s">
        <v>62</v>
      </c>
      <c r="F13" s="16" t="s">
        <v>229</v>
      </c>
      <c r="G13" s="16" t="s">
        <v>166</v>
      </c>
      <c r="H13" s="18">
        <v>121.008</v>
      </c>
      <c r="I13" s="18">
        <v>121.008</v>
      </c>
      <c r="J13" s="18"/>
      <c r="K13" s="18"/>
      <c r="L13" s="18"/>
      <c r="M13" s="18"/>
      <c r="N13" s="18">
        <v>121.008</v>
      </c>
      <c r="O13" s="16"/>
      <c r="P13" s="16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="1" customFormat="1" ht="23.25" customHeight="1" outlineLevel="1" spans="1:26">
      <c r="A14" s="190" t="s">
        <v>43</v>
      </c>
      <c r="B14" s="16" t="s">
        <v>225</v>
      </c>
      <c r="C14" s="16" t="s">
        <v>226</v>
      </c>
      <c r="D14" s="16" t="s">
        <v>61</v>
      </c>
      <c r="E14" s="16" t="s">
        <v>62</v>
      </c>
      <c r="F14" s="16" t="s">
        <v>229</v>
      </c>
      <c r="G14" s="16" t="s">
        <v>166</v>
      </c>
      <c r="H14" s="18">
        <v>72.978</v>
      </c>
      <c r="I14" s="18">
        <v>72.978</v>
      </c>
      <c r="J14" s="18"/>
      <c r="K14" s="18"/>
      <c r="L14" s="18"/>
      <c r="M14" s="18"/>
      <c r="N14" s="18">
        <v>72.978</v>
      </c>
      <c r="O14" s="16"/>
      <c r="P14" s="16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="1" customFormat="1" ht="23.25" customHeight="1" outlineLevel="1" spans="1:26">
      <c r="A15" s="190" t="s">
        <v>43</v>
      </c>
      <c r="B15" s="16" t="s">
        <v>230</v>
      </c>
      <c r="C15" s="16" t="s">
        <v>231</v>
      </c>
      <c r="D15" s="16" t="s">
        <v>61</v>
      </c>
      <c r="E15" s="16" t="s">
        <v>62</v>
      </c>
      <c r="F15" s="16" t="s">
        <v>229</v>
      </c>
      <c r="G15" s="16" t="s">
        <v>166</v>
      </c>
      <c r="H15" s="18">
        <v>73.44</v>
      </c>
      <c r="I15" s="18">
        <v>73.44</v>
      </c>
      <c r="J15" s="18"/>
      <c r="K15" s="18"/>
      <c r="L15" s="18"/>
      <c r="M15" s="18"/>
      <c r="N15" s="18">
        <v>73.44</v>
      </c>
      <c r="O15" s="16"/>
      <c r="P15" s="16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="1" customFormat="1" ht="23.25" customHeight="1" outlineLevel="1" spans="1:26">
      <c r="A16" s="190" t="s">
        <v>43</v>
      </c>
      <c r="B16" s="16" t="s">
        <v>225</v>
      </c>
      <c r="C16" s="16" t="s">
        <v>226</v>
      </c>
      <c r="D16" s="16" t="s">
        <v>61</v>
      </c>
      <c r="E16" s="16" t="s">
        <v>62</v>
      </c>
      <c r="F16" s="16" t="s">
        <v>229</v>
      </c>
      <c r="G16" s="16" t="s">
        <v>166</v>
      </c>
      <c r="H16" s="18">
        <v>35.5845</v>
      </c>
      <c r="I16" s="18">
        <v>35.5845</v>
      </c>
      <c r="J16" s="18"/>
      <c r="K16" s="18"/>
      <c r="L16" s="18"/>
      <c r="M16" s="18"/>
      <c r="N16" s="18">
        <v>35.5845</v>
      </c>
      <c r="O16" s="16"/>
      <c r="P16" s="16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="1" customFormat="1" ht="23.25" customHeight="1" outlineLevel="1" spans="1:26">
      <c r="A17" s="190" t="s">
        <v>43</v>
      </c>
      <c r="B17" s="16" t="s">
        <v>225</v>
      </c>
      <c r="C17" s="16" t="s">
        <v>226</v>
      </c>
      <c r="D17" s="16" t="s">
        <v>61</v>
      </c>
      <c r="E17" s="16" t="s">
        <v>62</v>
      </c>
      <c r="F17" s="16" t="s">
        <v>229</v>
      </c>
      <c r="G17" s="16" t="s">
        <v>166</v>
      </c>
      <c r="H17" s="18">
        <v>131.6796</v>
      </c>
      <c r="I17" s="18">
        <v>131.6796</v>
      </c>
      <c r="J17" s="18"/>
      <c r="K17" s="18"/>
      <c r="L17" s="18"/>
      <c r="M17" s="18"/>
      <c r="N17" s="18">
        <v>131.6796</v>
      </c>
      <c r="O17" s="16"/>
      <c r="P17" s="16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="1" customFormat="1" ht="23.25" customHeight="1" outlineLevel="1" spans="1:26">
      <c r="A18" s="190" t="s">
        <v>43</v>
      </c>
      <c r="B18" s="16" t="s">
        <v>232</v>
      </c>
      <c r="C18" s="16" t="s">
        <v>159</v>
      </c>
      <c r="D18" s="16" t="s">
        <v>77</v>
      </c>
      <c r="E18" s="16" t="s">
        <v>78</v>
      </c>
      <c r="F18" s="16" t="s">
        <v>233</v>
      </c>
      <c r="G18" s="16" t="s">
        <v>169</v>
      </c>
      <c r="H18" s="18">
        <v>136.193856</v>
      </c>
      <c r="I18" s="18">
        <v>136.193856</v>
      </c>
      <c r="J18" s="18"/>
      <c r="K18" s="18"/>
      <c r="L18" s="18"/>
      <c r="M18" s="18"/>
      <c r="N18" s="18">
        <v>136.193856</v>
      </c>
      <c r="O18" s="16"/>
      <c r="P18" s="16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="1" customFormat="1" ht="23.25" customHeight="1" outlineLevel="1" spans="1:26">
      <c r="A19" s="190" t="s">
        <v>43</v>
      </c>
      <c r="B19" s="16" t="s">
        <v>232</v>
      </c>
      <c r="C19" s="16" t="s">
        <v>159</v>
      </c>
      <c r="D19" s="16" t="s">
        <v>79</v>
      </c>
      <c r="E19" s="16" t="s">
        <v>80</v>
      </c>
      <c r="F19" s="16" t="s">
        <v>234</v>
      </c>
      <c r="G19" s="16" t="s">
        <v>173</v>
      </c>
      <c r="H19" s="18">
        <v>70</v>
      </c>
      <c r="I19" s="18">
        <v>70</v>
      </c>
      <c r="J19" s="18"/>
      <c r="K19" s="18"/>
      <c r="L19" s="18"/>
      <c r="M19" s="18"/>
      <c r="N19" s="18">
        <v>70</v>
      </c>
      <c r="O19" s="16"/>
      <c r="P19" s="16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="1" customFormat="1" ht="23.25" customHeight="1" outlineLevel="1" spans="1:26">
      <c r="A20" s="190" t="s">
        <v>43</v>
      </c>
      <c r="B20" s="16" t="s">
        <v>232</v>
      </c>
      <c r="C20" s="16" t="s">
        <v>159</v>
      </c>
      <c r="D20" s="16" t="s">
        <v>92</v>
      </c>
      <c r="E20" s="16" t="s">
        <v>93</v>
      </c>
      <c r="F20" s="16" t="s">
        <v>235</v>
      </c>
      <c r="G20" s="16" t="s">
        <v>175</v>
      </c>
      <c r="H20" s="18">
        <v>56.777327</v>
      </c>
      <c r="I20" s="18">
        <v>56.777327</v>
      </c>
      <c r="J20" s="18"/>
      <c r="K20" s="18"/>
      <c r="L20" s="18"/>
      <c r="M20" s="18"/>
      <c r="N20" s="18">
        <v>56.777327</v>
      </c>
      <c r="O20" s="16"/>
      <c r="P20" s="16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="1" customFormat="1" ht="23.25" customHeight="1" outlineLevel="1" spans="1:26">
      <c r="A21" s="190" t="s">
        <v>43</v>
      </c>
      <c r="B21" s="16" t="s">
        <v>232</v>
      </c>
      <c r="C21" s="16" t="s">
        <v>159</v>
      </c>
      <c r="D21" s="16" t="s">
        <v>94</v>
      </c>
      <c r="E21" s="16" t="s">
        <v>95</v>
      </c>
      <c r="F21" s="16" t="s">
        <v>236</v>
      </c>
      <c r="G21" s="16" t="s">
        <v>178</v>
      </c>
      <c r="H21" s="18">
        <v>3.888858</v>
      </c>
      <c r="I21" s="18">
        <v>3.888858</v>
      </c>
      <c r="J21" s="18"/>
      <c r="K21" s="18"/>
      <c r="L21" s="18"/>
      <c r="M21" s="18"/>
      <c r="N21" s="18">
        <v>3.888858</v>
      </c>
      <c r="O21" s="16"/>
      <c r="P21" s="16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="1" customFormat="1" ht="23.25" customHeight="1" outlineLevel="1" spans="1:26">
      <c r="A22" s="190" t="s">
        <v>43</v>
      </c>
      <c r="B22" s="16" t="s">
        <v>232</v>
      </c>
      <c r="C22" s="16" t="s">
        <v>159</v>
      </c>
      <c r="D22" s="16" t="s">
        <v>96</v>
      </c>
      <c r="E22" s="16" t="s">
        <v>97</v>
      </c>
      <c r="F22" s="16" t="s">
        <v>237</v>
      </c>
      <c r="G22" s="16" t="s">
        <v>179</v>
      </c>
      <c r="H22" s="18">
        <v>3.111086</v>
      </c>
      <c r="I22" s="18">
        <v>3.111086</v>
      </c>
      <c r="J22" s="18"/>
      <c r="K22" s="18"/>
      <c r="L22" s="18"/>
      <c r="M22" s="18"/>
      <c r="N22" s="18">
        <v>3.111086</v>
      </c>
      <c r="O22" s="16"/>
      <c r="P22" s="16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="1" customFormat="1" ht="23.25" customHeight="1" outlineLevel="1" spans="1:26">
      <c r="A23" s="190" t="s">
        <v>43</v>
      </c>
      <c r="B23" s="16" t="s">
        <v>232</v>
      </c>
      <c r="C23" s="16" t="s">
        <v>159</v>
      </c>
      <c r="D23" s="16" t="s">
        <v>87</v>
      </c>
      <c r="E23" s="16" t="s">
        <v>86</v>
      </c>
      <c r="F23" s="16" t="s">
        <v>237</v>
      </c>
      <c r="G23" s="16" t="s">
        <v>179</v>
      </c>
      <c r="H23" s="18">
        <v>2.989098</v>
      </c>
      <c r="I23" s="18">
        <v>2.989098</v>
      </c>
      <c r="J23" s="18"/>
      <c r="K23" s="18"/>
      <c r="L23" s="18"/>
      <c r="M23" s="18"/>
      <c r="N23" s="18">
        <v>2.989098</v>
      </c>
      <c r="O23" s="16"/>
      <c r="P23" s="16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="1" customFormat="1" ht="23.25" customHeight="1" outlineLevel="1" spans="1:26">
      <c r="A24" s="190" t="s">
        <v>43</v>
      </c>
      <c r="B24" s="16" t="s">
        <v>238</v>
      </c>
      <c r="C24" s="16" t="s">
        <v>103</v>
      </c>
      <c r="D24" s="16" t="s">
        <v>102</v>
      </c>
      <c r="E24" s="16" t="s">
        <v>103</v>
      </c>
      <c r="F24" s="16" t="s">
        <v>239</v>
      </c>
      <c r="G24" s="16" t="s">
        <v>103</v>
      </c>
      <c r="H24" s="18">
        <v>108.020592</v>
      </c>
      <c r="I24" s="18">
        <v>108.020592</v>
      </c>
      <c r="J24" s="18"/>
      <c r="K24" s="18"/>
      <c r="L24" s="18"/>
      <c r="M24" s="18"/>
      <c r="N24" s="18">
        <v>108.020592</v>
      </c>
      <c r="O24" s="16"/>
      <c r="P24" s="16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="1" customFormat="1" ht="23.25" customHeight="1" outlineLevel="1" spans="1:26">
      <c r="A25" s="190" t="s">
        <v>43</v>
      </c>
      <c r="B25" s="16" t="s">
        <v>240</v>
      </c>
      <c r="C25" s="16" t="s">
        <v>241</v>
      </c>
      <c r="D25" s="16" t="s">
        <v>75</v>
      </c>
      <c r="E25" s="16" t="s">
        <v>76</v>
      </c>
      <c r="F25" s="16" t="s">
        <v>242</v>
      </c>
      <c r="G25" s="16" t="s">
        <v>183</v>
      </c>
      <c r="H25" s="18">
        <v>0.405</v>
      </c>
      <c r="I25" s="18">
        <v>0.405</v>
      </c>
      <c r="J25" s="18"/>
      <c r="K25" s="18"/>
      <c r="L25" s="18"/>
      <c r="M25" s="18"/>
      <c r="N25" s="18">
        <v>0.405</v>
      </c>
      <c r="O25" s="16"/>
      <c r="P25" s="16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="1" customFormat="1" ht="23.25" customHeight="1" outlineLevel="1" spans="1:26">
      <c r="A26" s="190" t="s">
        <v>43</v>
      </c>
      <c r="B26" s="16" t="s">
        <v>243</v>
      </c>
      <c r="C26" s="16" t="s">
        <v>244</v>
      </c>
      <c r="D26" s="16" t="s">
        <v>61</v>
      </c>
      <c r="E26" s="16" t="s">
        <v>62</v>
      </c>
      <c r="F26" s="16" t="s">
        <v>245</v>
      </c>
      <c r="G26" s="16" t="s">
        <v>185</v>
      </c>
      <c r="H26" s="18">
        <v>8.54028</v>
      </c>
      <c r="I26" s="18">
        <v>8.54028</v>
      </c>
      <c r="J26" s="18"/>
      <c r="K26" s="18"/>
      <c r="L26" s="18"/>
      <c r="M26" s="18"/>
      <c r="N26" s="18">
        <v>8.54028</v>
      </c>
      <c r="O26" s="16"/>
      <c r="P26" s="16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="1" customFormat="1" ht="23.25" customHeight="1" outlineLevel="1" spans="1:26">
      <c r="A27" s="190" t="s">
        <v>43</v>
      </c>
      <c r="B27" s="16" t="s">
        <v>246</v>
      </c>
      <c r="C27" s="16" t="s">
        <v>187</v>
      </c>
      <c r="D27" s="16" t="s">
        <v>61</v>
      </c>
      <c r="E27" s="16" t="s">
        <v>62</v>
      </c>
      <c r="F27" s="16" t="s">
        <v>247</v>
      </c>
      <c r="G27" s="16" t="s">
        <v>187</v>
      </c>
      <c r="H27" s="18">
        <v>9.333259</v>
      </c>
      <c r="I27" s="18">
        <v>9.333259</v>
      </c>
      <c r="J27" s="18"/>
      <c r="K27" s="18"/>
      <c r="L27" s="18"/>
      <c r="M27" s="18"/>
      <c r="N27" s="18">
        <v>9.333259</v>
      </c>
      <c r="O27" s="16"/>
      <c r="P27" s="16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="1" customFormat="1" ht="23.25" customHeight="1" outlineLevel="1" spans="1:26">
      <c r="A28" s="190" t="s">
        <v>43</v>
      </c>
      <c r="B28" s="16"/>
      <c r="C28" s="16"/>
      <c r="D28" s="16" t="s">
        <v>75</v>
      </c>
      <c r="E28" s="16" t="s">
        <v>76</v>
      </c>
      <c r="F28" s="16" t="s">
        <v>248</v>
      </c>
      <c r="G28" s="16" t="s">
        <v>193</v>
      </c>
      <c r="H28" s="18">
        <v>22.45146</v>
      </c>
      <c r="I28" s="18">
        <v>22.45146</v>
      </c>
      <c r="J28" s="18"/>
      <c r="K28" s="18"/>
      <c r="L28" s="18"/>
      <c r="M28" s="18"/>
      <c r="N28" s="18">
        <v>22.45146</v>
      </c>
      <c r="O28" s="16"/>
      <c r="P28" s="16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="1" customFormat="1" ht="23.25" customHeight="1" outlineLevel="1" spans="1:26">
      <c r="A29" s="190" t="s">
        <v>43</v>
      </c>
      <c r="B29" s="16" t="s">
        <v>249</v>
      </c>
      <c r="C29" s="16" t="s">
        <v>171</v>
      </c>
      <c r="D29" s="16" t="s">
        <v>75</v>
      </c>
      <c r="E29" s="16" t="s">
        <v>76</v>
      </c>
      <c r="F29" s="16" t="s">
        <v>248</v>
      </c>
      <c r="G29" s="16" t="s">
        <v>193</v>
      </c>
      <c r="H29" s="18">
        <v>38.88</v>
      </c>
      <c r="I29" s="18">
        <v>38.88</v>
      </c>
      <c r="J29" s="18"/>
      <c r="K29" s="18"/>
      <c r="L29" s="18"/>
      <c r="M29" s="18"/>
      <c r="N29" s="18">
        <v>38.88</v>
      </c>
      <c r="O29" s="16"/>
      <c r="P29" s="16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="1" customFormat="1" ht="23.25" customHeight="1" outlineLevel="1" spans="1:26">
      <c r="A30" s="190" t="s">
        <v>43</v>
      </c>
      <c r="B30" s="16" t="s">
        <v>232</v>
      </c>
      <c r="C30" s="16" t="s">
        <v>159</v>
      </c>
      <c r="D30" s="16" t="s">
        <v>94</v>
      </c>
      <c r="E30" s="16" t="s">
        <v>95</v>
      </c>
      <c r="F30" s="16" t="s">
        <v>236</v>
      </c>
      <c r="G30" s="16" t="s">
        <v>178</v>
      </c>
      <c r="H30" s="18">
        <v>7.259131</v>
      </c>
      <c r="I30" s="18">
        <v>7.259131</v>
      </c>
      <c r="J30" s="18"/>
      <c r="K30" s="18"/>
      <c r="L30" s="18"/>
      <c r="M30" s="18"/>
      <c r="N30" s="18">
        <v>7.259131</v>
      </c>
      <c r="O30" s="16"/>
      <c r="P30" s="16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="1" customFormat="1" ht="23.25" customHeight="1" outlineLevel="1" spans="1:26">
      <c r="A31" s="190" t="s">
        <v>43</v>
      </c>
      <c r="B31" s="16" t="s">
        <v>250</v>
      </c>
      <c r="C31" s="16" t="s">
        <v>251</v>
      </c>
      <c r="D31" s="16" t="s">
        <v>69</v>
      </c>
      <c r="E31" s="16" t="s">
        <v>70</v>
      </c>
      <c r="F31" s="16" t="s">
        <v>252</v>
      </c>
      <c r="G31" s="16" t="s">
        <v>181</v>
      </c>
      <c r="H31" s="18">
        <v>6.8</v>
      </c>
      <c r="I31" s="18">
        <v>6.8</v>
      </c>
      <c r="J31" s="18"/>
      <c r="K31" s="18"/>
      <c r="L31" s="18"/>
      <c r="M31" s="18"/>
      <c r="N31" s="18">
        <v>6.8</v>
      </c>
      <c r="O31" s="16"/>
      <c r="P31" s="16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="1" customFormat="1" ht="17.25" customHeight="1" spans="1:26">
      <c r="A32" s="191" t="s">
        <v>104</v>
      </c>
      <c r="B32" s="192"/>
      <c r="C32" s="192"/>
      <c r="D32" s="192"/>
      <c r="E32" s="192"/>
      <c r="F32" s="192"/>
      <c r="G32" s="193"/>
      <c r="H32" s="18">
        <v>1410.355647</v>
      </c>
      <c r="I32" s="18">
        <v>1410.355647</v>
      </c>
      <c r="J32" s="18"/>
      <c r="K32" s="18"/>
      <c r="L32" s="18"/>
      <c r="M32" s="18"/>
      <c r="N32" s="18">
        <v>1410.355647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28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topLeftCell="A10" workbookViewId="0">
      <selection activeCell="E17" sqref="E17"/>
    </sheetView>
  </sheetViews>
  <sheetFormatPr defaultColWidth="10.6666666666667" defaultRowHeight="14.25" customHeight="1"/>
  <cols>
    <col min="1" max="1" width="12" style="2" customWidth="1"/>
    <col min="2" max="2" width="15.6666666666667" style="2" customWidth="1"/>
    <col min="3" max="3" width="38.3333333333333" style="2" customWidth="1"/>
    <col min="4" max="4" width="27.8333333333333" style="2" customWidth="1"/>
    <col min="5" max="5" width="13" style="2" customWidth="1"/>
    <col min="6" max="6" width="20.6666666666667" style="2" customWidth="1"/>
    <col min="7" max="7" width="11.5" style="2" customWidth="1"/>
    <col min="8" max="8" width="20.6666666666667" style="2" customWidth="1"/>
    <col min="9" max="10" width="12.5" style="2" customWidth="1"/>
    <col min="11" max="11" width="12.8333333333333" style="2" customWidth="1"/>
    <col min="12" max="14" width="14.3333333333333" style="2" customWidth="1"/>
    <col min="15" max="15" width="14.8333333333333" style="2" customWidth="1"/>
    <col min="16" max="17" width="13" style="2" customWidth="1"/>
    <col min="18" max="18" width="10.6666666666667" style="2" customWidth="1"/>
    <col min="19" max="19" width="12" style="2" customWidth="1"/>
    <col min="20" max="21" width="13.8333333333333" style="2" customWidth="1"/>
    <col min="22" max="22" width="13.6666666666667" style="2" customWidth="1"/>
    <col min="23" max="23" width="12" style="2" customWidth="1"/>
    <col min="24" max="16384" width="10.6666666666667" style="2" customWidth="1"/>
  </cols>
  <sheetData>
    <row r="1" ht="13.5" customHeight="1" spans="2:23">
      <c r="B1" s="171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71"/>
      <c r="W1" s="45" t="s">
        <v>253</v>
      </c>
    </row>
    <row r="2" ht="27.75" customHeight="1" spans="1:23">
      <c r="A2" s="6" t="s">
        <v>254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71"/>
      <c r="W3" s="139" t="s">
        <v>197</v>
      </c>
    </row>
    <row r="4" s="1" customFormat="1" ht="21.75" customHeight="1" spans="1:23">
      <c r="A4" s="11" t="s">
        <v>255</v>
      </c>
      <c r="B4" s="12" t="s">
        <v>209</v>
      </c>
      <c r="C4" s="11" t="s">
        <v>210</v>
      </c>
      <c r="D4" s="11" t="s">
        <v>208</v>
      </c>
      <c r="E4" s="12" t="s">
        <v>211</v>
      </c>
      <c r="F4" s="12" t="s">
        <v>212</v>
      </c>
      <c r="G4" s="12" t="s">
        <v>256</v>
      </c>
      <c r="H4" s="12" t="s">
        <v>257</v>
      </c>
      <c r="I4" s="13" t="s">
        <v>29</v>
      </c>
      <c r="J4" s="13" t="s">
        <v>258</v>
      </c>
      <c r="K4" s="13"/>
      <c r="L4" s="13"/>
      <c r="M4" s="13"/>
      <c r="N4" s="13" t="s">
        <v>217</v>
      </c>
      <c r="O4" s="13"/>
      <c r="P4" s="13"/>
      <c r="Q4" s="12" t="s">
        <v>35</v>
      </c>
      <c r="R4" s="13" t="s">
        <v>36</v>
      </c>
      <c r="S4" s="13"/>
      <c r="T4" s="13"/>
      <c r="U4" s="13"/>
      <c r="V4" s="13"/>
      <c r="W4" s="13"/>
    </row>
    <row r="5" s="1" customFormat="1" ht="21.75" customHeight="1" spans="1:23">
      <c r="A5" s="11"/>
      <c r="B5" s="13"/>
      <c r="C5" s="11"/>
      <c r="D5" s="11"/>
      <c r="E5" s="172"/>
      <c r="F5" s="172"/>
      <c r="G5" s="172"/>
      <c r="H5" s="172"/>
      <c r="I5" s="13"/>
      <c r="J5" s="176" t="s">
        <v>32</v>
      </c>
      <c r="K5" s="13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72"/>
      <c r="R5" s="12" t="s">
        <v>31</v>
      </c>
      <c r="S5" s="12" t="s">
        <v>37</v>
      </c>
      <c r="T5" s="12" t="s">
        <v>223</v>
      </c>
      <c r="U5" s="12" t="s">
        <v>39</v>
      </c>
      <c r="V5" s="12" t="s">
        <v>40</v>
      </c>
      <c r="W5" s="12" t="s">
        <v>41</v>
      </c>
    </row>
    <row r="6" s="1" customFormat="1" ht="21" customHeight="1" spans="1:23">
      <c r="A6" s="13"/>
      <c r="B6" s="13"/>
      <c r="C6" s="13"/>
      <c r="D6" s="13"/>
      <c r="E6" s="13"/>
      <c r="F6" s="13"/>
      <c r="G6" s="13"/>
      <c r="H6" s="13"/>
      <c r="I6" s="13"/>
      <c r="J6" s="177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" customFormat="1" ht="39.75" customHeight="1" spans="1:23">
      <c r="A7" s="11"/>
      <c r="B7" s="13"/>
      <c r="C7" s="11"/>
      <c r="D7" s="11"/>
      <c r="E7" s="12"/>
      <c r="F7" s="12"/>
      <c r="G7" s="12"/>
      <c r="H7" s="12"/>
      <c r="I7" s="13"/>
      <c r="J7" s="165" t="s">
        <v>31</v>
      </c>
      <c r="K7" s="165" t="s">
        <v>259</v>
      </c>
      <c r="L7" s="12"/>
      <c r="M7" s="12"/>
      <c r="N7" s="12"/>
      <c r="O7" s="12"/>
      <c r="P7" s="12"/>
      <c r="Q7" s="12"/>
      <c r="R7" s="12"/>
      <c r="S7" s="12"/>
      <c r="T7" s="12"/>
      <c r="U7" s="13"/>
      <c r="V7" s="12"/>
      <c r="W7" s="12"/>
    </row>
    <row r="8" s="1" customFormat="1" ht="15" customHeight="1" spans="1:23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4">
        <v>21</v>
      </c>
      <c r="V8" s="14">
        <v>22</v>
      </c>
      <c r="W8" s="14">
        <v>23</v>
      </c>
    </row>
    <row r="9" s="1" customFormat="1" ht="21" customHeight="1" spans="1:23">
      <c r="A9" s="17"/>
      <c r="B9" s="17"/>
      <c r="C9" s="16" t="s">
        <v>260</v>
      </c>
      <c r="D9" s="17"/>
      <c r="E9" s="17"/>
      <c r="F9" s="17"/>
      <c r="G9" s="17"/>
      <c r="H9" s="17"/>
      <c r="I9" s="18">
        <v>2.683</v>
      </c>
      <c r="J9" s="18">
        <v>2.683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="1" customFormat="1" ht="23.25" customHeight="1" spans="1:23">
      <c r="A10" s="16" t="s">
        <v>261</v>
      </c>
      <c r="B10" s="16" t="s">
        <v>262</v>
      </c>
      <c r="C10" s="16" t="s">
        <v>260</v>
      </c>
      <c r="D10" s="16" t="s">
        <v>43</v>
      </c>
      <c r="E10" s="16" t="s">
        <v>61</v>
      </c>
      <c r="F10" s="16" t="s">
        <v>62</v>
      </c>
      <c r="G10" s="16" t="s">
        <v>263</v>
      </c>
      <c r="H10" s="16" t="s">
        <v>184</v>
      </c>
      <c r="I10" s="18">
        <v>2.683</v>
      </c>
      <c r="J10" s="18">
        <v>2.683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="1" customFormat="1" ht="23.25" customHeight="1" spans="1:23">
      <c r="A11" s="16"/>
      <c r="B11" s="16"/>
      <c r="C11" s="16" t="s">
        <v>264</v>
      </c>
      <c r="D11" s="16"/>
      <c r="E11" s="16"/>
      <c r="F11" s="16"/>
      <c r="G11" s="16"/>
      <c r="H11" s="16"/>
      <c r="I11" s="18">
        <v>7.1268</v>
      </c>
      <c r="J11" s="18">
        <v>7.1268</v>
      </c>
      <c r="K11" s="18"/>
      <c r="L11" s="18"/>
      <c r="M11" s="18"/>
      <c r="N11" s="18"/>
      <c r="O11" s="18"/>
      <c r="P11" s="16"/>
      <c r="Q11" s="18"/>
      <c r="R11" s="18"/>
      <c r="S11" s="18"/>
      <c r="T11" s="18"/>
      <c r="U11" s="18"/>
      <c r="V11" s="18"/>
      <c r="W11" s="18"/>
    </row>
    <row r="12" s="1" customFormat="1" ht="23.25" customHeight="1" spans="1:23">
      <c r="A12" s="16" t="s">
        <v>261</v>
      </c>
      <c r="B12" s="16" t="s">
        <v>265</v>
      </c>
      <c r="C12" s="16" t="s">
        <v>264</v>
      </c>
      <c r="D12" s="16" t="s">
        <v>43</v>
      </c>
      <c r="E12" s="16" t="s">
        <v>61</v>
      </c>
      <c r="F12" s="16" t="s">
        <v>62</v>
      </c>
      <c r="G12" s="16" t="s">
        <v>266</v>
      </c>
      <c r="H12" s="16" t="s">
        <v>194</v>
      </c>
      <c r="I12" s="18">
        <v>7.1268</v>
      </c>
      <c r="J12" s="18">
        <v>7.1268</v>
      </c>
      <c r="K12" s="18"/>
      <c r="L12" s="18"/>
      <c r="M12" s="18"/>
      <c r="N12" s="18"/>
      <c r="O12" s="18"/>
      <c r="P12" s="16"/>
      <c r="Q12" s="18"/>
      <c r="R12" s="18"/>
      <c r="S12" s="18"/>
      <c r="T12" s="18"/>
      <c r="U12" s="18"/>
      <c r="V12" s="18"/>
      <c r="W12" s="18"/>
    </row>
    <row r="13" s="1" customFormat="1" ht="23.25" customHeight="1" spans="1:23">
      <c r="A13" s="16"/>
      <c r="B13" s="16"/>
      <c r="C13" s="16" t="s">
        <v>267</v>
      </c>
      <c r="D13" s="16"/>
      <c r="E13" s="16"/>
      <c r="F13" s="16"/>
      <c r="G13" s="16"/>
      <c r="H13" s="16"/>
      <c r="I13" s="18">
        <v>10.899</v>
      </c>
      <c r="J13" s="18">
        <v>10.899</v>
      </c>
      <c r="K13" s="18"/>
      <c r="L13" s="18"/>
      <c r="M13" s="18"/>
      <c r="N13" s="18"/>
      <c r="O13" s="18"/>
      <c r="P13" s="16"/>
      <c r="Q13" s="18"/>
      <c r="R13" s="18"/>
      <c r="S13" s="18"/>
      <c r="T13" s="18"/>
      <c r="U13" s="18"/>
      <c r="V13" s="18"/>
      <c r="W13" s="18"/>
    </row>
    <row r="14" s="1" customFormat="1" ht="23.25" customHeight="1" spans="1:23">
      <c r="A14" s="16" t="s">
        <v>261</v>
      </c>
      <c r="B14" s="16" t="s">
        <v>268</v>
      </c>
      <c r="C14" s="16" t="s">
        <v>267</v>
      </c>
      <c r="D14" s="16" t="s">
        <v>43</v>
      </c>
      <c r="E14" s="16" t="s">
        <v>61</v>
      </c>
      <c r="F14" s="16" t="s">
        <v>62</v>
      </c>
      <c r="G14" s="16" t="s">
        <v>266</v>
      </c>
      <c r="H14" s="16" t="s">
        <v>194</v>
      </c>
      <c r="I14" s="18">
        <v>10.899</v>
      </c>
      <c r="J14" s="18">
        <v>10.899</v>
      </c>
      <c r="K14" s="18"/>
      <c r="L14" s="18"/>
      <c r="M14" s="18"/>
      <c r="N14" s="18"/>
      <c r="O14" s="18"/>
      <c r="P14" s="16"/>
      <c r="Q14" s="18"/>
      <c r="R14" s="18"/>
      <c r="S14" s="18"/>
      <c r="T14" s="18"/>
      <c r="U14" s="18"/>
      <c r="V14" s="18"/>
      <c r="W14" s="18"/>
    </row>
    <row r="15" s="1" customFormat="1" ht="23.25" customHeight="1" spans="1:23">
      <c r="A15" s="16"/>
      <c r="B15" s="16"/>
      <c r="C15" s="16" t="s">
        <v>269</v>
      </c>
      <c r="D15" s="16"/>
      <c r="E15" s="16"/>
      <c r="F15" s="16"/>
      <c r="G15" s="16"/>
      <c r="H15" s="16"/>
      <c r="I15" s="18">
        <v>2.5</v>
      </c>
      <c r="J15" s="18">
        <v>2.5</v>
      </c>
      <c r="K15" s="18"/>
      <c r="L15" s="18"/>
      <c r="M15" s="18"/>
      <c r="N15" s="18"/>
      <c r="O15" s="18"/>
      <c r="P15" s="16"/>
      <c r="Q15" s="18"/>
      <c r="R15" s="18"/>
      <c r="S15" s="18"/>
      <c r="T15" s="18"/>
      <c r="U15" s="18"/>
      <c r="V15" s="18"/>
      <c r="W15" s="18"/>
    </row>
    <row r="16" s="1" customFormat="1" ht="23.25" customHeight="1" spans="1:23">
      <c r="A16" s="16" t="s">
        <v>261</v>
      </c>
      <c r="B16" s="16" t="s">
        <v>270</v>
      </c>
      <c r="C16" s="16" t="s">
        <v>269</v>
      </c>
      <c r="D16" s="16" t="s">
        <v>43</v>
      </c>
      <c r="E16" s="16" t="s">
        <v>83</v>
      </c>
      <c r="F16" s="16" t="s">
        <v>84</v>
      </c>
      <c r="G16" s="16" t="s">
        <v>266</v>
      </c>
      <c r="H16" s="16" t="s">
        <v>194</v>
      </c>
      <c r="I16" s="18">
        <v>2.5</v>
      </c>
      <c r="J16" s="18">
        <v>2.5</v>
      </c>
      <c r="K16" s="18"/>
      <c r="L16" s="18"/>
      <c r="M16" s="18"/>
      <c r="N16" s="18"/>
      <c r="O16" s="18"/>
      <c r="P16" s="16"/>
      <c r="Q16" s="18"/>
      <c r="R16" s="18"/>
      <c r="S16" s="18"/>
      <c r="T16" s="18"/>
      <c r="U16" s="18"/>
      <c r="V16" s="18"/>
      <c r="W16" s="18"/>
    </row>
    <row r="17" s="1" customFormat="1" ht="23.25" customHeight="1" spans="1:23">
      <c r="A17" s="16"/>
      <c r="B17" s="16"/>
      <c r="C17" s="16" t="s">
        <v>271</v>
      </c>
      <c r="D17" s="16"/>
      <c r="E17" s="16"/>
      <c r="F17" s="16"/>
      <c r="G17" s="16"/>
      <c r="H17" s="16"/>
      <c r="I17" s="18">
        <v>0.126</v>
      </c>
      <c r="J17" s="18">
        <v>0.126</v>
      </c>
      <c r="K17" s="18"/>
      <c r="L17" s="18"/>
      <c r="M17" s="18"/>
      <c r="N17" s="18"/>
      <c r="O17" s="18"/>
      <c r="P17" s="16"/>
      <c r="Q17" s="18"/>
      <c r="R17" s="18"/>
      <c r="S17" s="18"/>
      <c r="T17" s="18"/>
      <c r="U17" s="18"/>
      <c r="V17" s="18"/>
      <c r="W17" s="18"/>
    </row>
    <row r="18" s="1" customFormat="1" ht="23.25" customHeight="1" spans="1:23">
      <c r="A18" s="16" t="s">
        <v>261</v>
      </c>
      <c r="B18" s="16" t="s">
        <v>272</v>
      </c>
      <c r="C18" s="16" t="s">
        <v>271</v>
      </c>
      <c r="D18" s="16" t="s">
        <v>43</v>
      </c>
      <c r="E18" s="16" t="s">
        <v>65</v>
      </c>
      <c r="F18" s="16" t="s">
        <v>66</v>
      </c>
      <c r="G18" s="16" t="s">
        <v>242</v>
      </c>
      <c r="H18" s="16" t="s">
        <v>183</v>
      </c>
      <c r="I18" s="18">
        <v>0.126</v>
      </c>
      <c r="J18" s="18">
        <v>0.126</v>
      </c>
      <c r="K18" s="18"/>
      <c r="L18" s="18"/>
      <c r="M18" s="18"/>
      <c r="N18" s="18"/>
      <c r="O18" s="18"/>
      <c r="P18" s="16"/>
      <c r="Q18" s="18"/>
      <c r="R18" s="18"/>
      <c r="S18" s="18"/>
      <c r="T18" s="18"/>
      <c r="U18" s="18"/>
      <c r="V18" s="18"/>
      <c r="W18" s="18"/>
    </row>
    <row r="19" s="1" customFormat="1" ht="18.75" customHeight="1" spans="1:23">
      <c r="A19" s="173" t="s">
        <v>104</v>
      </c>
      <c r="B19" s="174"/>
      <c r="C19" s="174"/>
      <c r="D19" s="174"/>
      <c r="E19" s="174"/>
      <c r="F19" s="174"/>
      <c r="G19" s="174"/>
      <c r="H19" s="175"/>
      <c r="I19" s="18">
        <v>23.3348</v>
      </c>
      <c r="J19" s="18">
        <v>23.3348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铁人</cp:lastModifiedBy>
  <dcterms:created xsi:type="dcterms:W3CDTF">2023-02-13T14:11:00Z</dcterms:created>
  <dcterms:modified xsi:type="dcterms:W3CDTF">2024-02-29T02:46:23Z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D045B0E1F4174C5D90EDD53B0D96419A</vt:lpwstr>
  </property>
  <property fmtid="{D5CDD505-2E9C-101B-9397-08002B2CF9AE}" pid="3" name="KSOProductBuildVer">
    <vt:lpwstr>2052-12.1.0.16388</vt:lpwstr>
  </property>
</Properties>
</file>