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2465" firstSheet="7" activeTab="9"/>
  </bookViews>
  <sheets>
    <sheet name="财务收支预算总表01-1" sheetId="1" r:id="rId1"/>
    <sheet name="部门收入预算表01-2" sheetId="2" r:id="rId2"/>
    <sheet name="部门支出预算表01-03" sheetId="3" r:id="rId3"/>
    <sheet name="财政拨款收支预算总表02-1" sheetId="21" r:id="rId4"/>
    <sheet name="一般公共预算支出预算表（按功能科目分类）02-2" sheetId="5" r:id="rId5"/>
    <sheet name="一般公共预算支出预算表（按经济科目分类）02-3" sheetId="22" r:id="rId6"/>
    <sheet name="一般公共预算“三公”经费支出预算表03" sheetId="7" r:id="rId7"/>
    <sheet name="基本支出预算表（人员类.运转类公用经费项目）04" sheetId="8" r:id="rId8"/>
    <sheet name="项目支出预算表（其他运转类.特定目标类项目）05-1" sheetId="9" r:id="rId9"/>
    <sheet name="项目支出绩效目标表（本次下达）05-2" sheetId="10" r:id="rId10"/>
    <sheet name="项目支出绩效目标表（另文下达）05-3" sheetId="11" r:id="rId11"/>
    <sheet name="政府性基金预算支出预算表06" sheetId="12" r:id="rId12"/>
    <sheet name="国有资本经营预算支出表07" sheetId="13" r:id="rId13"/>
    <sheet name="部门政府采购预算表08" sheetId="14" r:id="rId14"/>
    <sheet name="政府购买服务预算表09" sheetId="15" r:id="rId15"/>
    <sheet name="区对下转移支付预算表10-1" sheetId="16" r:id="rId16"/>
    <sheet name="区对下转移支付绩效目标表10-2" sheetId="17" r:id="rId17"/>
    <sheet name="新增资产配置表11" sheetId="18" r:id="rId18"/>
    <sheet name="上级补助项目支出预算表12" sheetId="19" r:id="rId19"/>
    <sheet name="部门项目中期规划预算表13" sheetId="20" r:id="rId20"/>
  </sheets>
  <definedNames>
    <definedName name="_xlnm.Print_Titles" localSheetId="1">'部门收入预算表01-2'!$A:$A,'部门收入预算表01-2'!$1:$1</definedName>
    <definedName name="_xlnm.Print_Titles" localSheetId="19">部门项目中期规划预算表13!$A:$A,部门项目中期规划预算表13!$1:$1</definedName>
    <definedName name="_xlnm.Print_Titles" localSheetId="13">部门政府采购预算表08!$A:$A,部门政府采购预算表08!$1:$1</definedName>
    <definedName name="_xlnm.Print_Titles" localSheetId="2">'部门支出预算表01-03'!$A:$A,'部门支出预算表01-03'!$1:$1</definedName>
    <definedName name="_xlnm.Print_Titles" localSheetId="0">'财务收支预算总表01-1'!$A:$A,'财务收支预算总表01-1'!$1:$1</definedName>
    <definedName name="_xlnm.Print_Titles" localSheetId="12">国有资本经营预算支出表07!$A:$A,国有资本经营预算支出表07!$1:$1</definedName>
    <definedName name="_xlnm.Print_Titles" localSheetId="7">'基本支出预算表（人员类.运转类公用经费项目）04'!$A:$A,'基本支出预算表（人员类.运转类公用经费项目）04'!$1:$1</definedName>
    <definedName name="_xlnm.Print_Titles" localSheetId="16">'区对下转移支付绩效目标表10-2'!$A:$A,'区对下转移支付绩效目标表10-2'!$1:$1</definedName>
    <definedName name="_xlnm.Print_Titles" localSheetId="15">'区对下转移支付预算表10-1'!$A:$A,'区对下转移支付预算表10-1'!$1:$1</definedName>
    <definedName name="_xlnm.Print_Titles" localSheetId="18">上级补助项目支出预算表12!$A:$A,上级补助项目支出预算表12!$1:$1</definedName>
    <definedName name="_xlnm.Print_Titles" localSheetId="9">'项目支出绩效目标表（本次下达）05-2'!$A:$A,'项目支出绩效目标表（本次下达）05-2'!$1:$1</definedName>
    <definedName name="_xlnm.Print_Titles" localSheetId="10">'项目支出绩效目标表（另文下达）05-3'!$A:$A,'项目支出绩效目标表（另文下达）05-3'!$1:$1</definedName>
    <definedName name="_xlnm.Print_Titles" localSheetId="8">'项目支出预算表（其他运转类.特定目标类项目）05-1'!$A:$A,'项目支出预算表（其他运转类.特定目标类项目）05-1'!$1:$1</definedName>
    <definedName name="_xlnm.Print_Titles" localSheetId="17">新增资产配置表11!$A:$A,新增资产配置表11!$1:$1</definedName>
    <definedName name="_xlnm.Print_Titles" localSheetId="6">一般公共预算“三公”经费支出预算表03!$A:$A,一般公共预算“三公”经费支出预算表03!$1:$1</definedName>
    <definedName name="_xlnm.Print_Titles" localSheetId="4">'一般公共预算支出预算表（按功能科目分类）02-2'!$A:$A,'一般公共预算支出预算表（按功能科目分类）02-2'!$1:$1</definedName>
    <definedName name="_xlnm.Print_Titles" localSheetId="14">政府购买服务预算表09!$A:$A,政府购买服务预算表09!$1:$1</definedName>
    <definedName name="_xlnm.Print_Titles" localSheetId="11">政府性基金预算支出预算表06!$A:$A,政府性基金预算支出预算表06!$1:$1</definedName>
  </definedNames>
  <calcPr calcId="144525"/>
</workbook>
</file>

<file path=xl/calcChain.xml><?xml version="1.0" encoding="utf-8"?>
<calcChain xmlns="http://schemas.openxmlformats.org/spreadsheetml/2006/main">
  <c r="A3" i="3" l="1"/>
  <c r="A3" i="20"/>
  <c r="A3" i="19"/>
  <c r="A3" i="18"/>
  <c r="A3" i="17"/>
  <c r="A3" i="16"/>
  <c r="A3" i="15"/>
  <c r="A3" i="14"/>
  <c r="A3" i="13"/>
  <c r="A3" i="12"/>
  <c r="A3" i="11"/>
  <c r="A3" i="10"/>
  <c r="A3" i="9"/>
  <c r="A3" i="8"/>
  <c r="A3" i="7"/>
  <c r="A3" i="5"/>
  <c r="A3" i="2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A3" i="1"/>
</calcChain>
</file>

<file path=xl/sharedStrings.xml><?xml version="1.0" encoding="utf-8"?>
<sst xmlns="http://schemas.openxmlformats.org/spreadsheetml/2006/main" count="1990" uniqueCount="593">
  <si>
    <t>预算01-1表</t>
  </si>
  <si>
    <t>财务收支预算总表</t>
  </si>
  <si>
    <t>单位：万元</t>
  </si>
  <si>
    <t>收        入</t>
  </si>
  <si>
    <t>支        出</t>
  </si>
  <si>
    <t>项      目</t>
  </si>
  <si>
    <t>2024年预算数</t>
  </si>
  <si>
    <t>项目（按功能分类）</t>
  </si>
  <si>
    <t>一、一般公共预算拨款收入</t>
  </si>
  <si>
    <t>二、政府性基金预算拨款收入</t>
  </si>
  <si>
    <t>三、国有资本经营预算拨款收入</t>
  </si>
  <si>
    <t>四、财政专户管理资金收入</t>
  </si>
  <si>
    <t>五、单位资金</t>
  </si>
  <si>
    <t>（一）事业收入</t>
  </si>
  <si>
    <t>（二）事业单位经营收入</t>
  </si>
  <si>
    <t>（三）上级补助收入</t>
  </si>
  <si>
    <t>（四）附属单位上缴收入</t>
  </si>
  <si>
    <t>（五）其他收入</t>
  </si>
  <si>
    <t>本年收入合计</t>
  </si>
  <si>
    <t>本年支出合计</t>
  </si>
  <si>
    <t>上年结转结余</t>
  </si>
  <si>
    <t>年终结转结余</t>
  </si>
  <si>
    <t>收  入  总  计</t>
  </si>
  <si>
    <t>支 出 总 计</t>
  </si>
  <si>
    <t>预算01-2表</t>
  </si>
  <si>
    <t>部门收入预算表</t>
  </si>
  <si>
    <t>单位:万元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</si>
  <si>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</si>
  <si>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</si>
  <si>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</si>
  <si>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</si>
  <si>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</si>
  <si>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</si>
  <si>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</si>
  <si>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</si>
  <si>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</si>
  <si>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</si>
  <si>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</si>
  <si>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</si>
  <si>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</si>
  <si>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</si>
  <si>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其他收入</t>
  </si>
  <si>
    <t>105017</t>
  </si>
  <si>
    <t>曲靖市麒麟高级中学</t>
  </si>
  <si>
    <t>预算01-3表</t>
  </si>
  <si>
    <t>部门支出预算表</t>
  </si>
  <si>
    <t>科目编码</t>
  </si>
  <si>
    <t>科目名称</t>
  </si>
  <si>
    <t>基本支出</t>
  </si>
  <si>
    <t>项目支出</t>
  </si>
  <si>
    <t>财政专户管理的支出</t>
  </si>
  <si>
    <t>其中：财政拨款</t>
  </si>
  <si>
    <t>事业支出</t>
  </si>
  <si>
    <t>事业单位
经营支出</t>
  </si>
  <si>
    <t>上级补助支出</t>
  </si>
  <si>
    <t>附属单位补助支出</t>
  </si>
  <si>
    <t>其他支出</t>
  </si>
  <si>
    <t>205</t>
  </si>
  <si>
    <t>教育支出</t>
  </si>
  <si>
    <t>20502</t>
  </si>
  <si>
    <t>普通教育</t>
  </si>
  <si>
    <t>2050204</t>
  </si>
  <si>
    <t>高中教育</t>
  </si>
  <si>
    <t>208</t>
  </si>
  <si>
    <t>社会保障和就业支出</t>
  </si>
  <si>
    <t>20805</t>
  </si>
  <si>
    <t>行政事业单位养老支出</t>
  </si>
  <si>
    <t>2080502</t>
  </si>
  <si>
    <t>事业单位离退休</t>
  </si>
  <si>
    <t>2080505</t>
  </si>
  <si>
    <t>机关事业单位基本养老保险缴费支出</t>
  </si>
  <si>
    <t>2080506</t>
  </si>
  <si>
    <t>机关事业单位职业年金缴费支出</t>
  </si>
  <si>
    <t>20808</t>
  </si>
  <si>
    <t>抚恤</t>
  </si>
  <si>
    <t>2080801</t>
  </si>
  <si>
    <t>死亡抚恤</t>
  </si>
  <si>
    <t>20899</t>
  </si>
  <si>
    <t>其他社会保障和就业支出</t>
  </si>
  <si>
    <t>2089999</t>
  </si>
  <si>
    <t>210</t>
  </si>
  <si>
    <t>卫生健康支出</t>
  </si>
  <si>
    <t>21011</t>
  </si>
  <si>
    <t>行政事业单位医疗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</si>
  <si>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</si>
  <si>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</si>
  <si>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</si>
  <si>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</si>
  <si>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</si>
  <si>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</si>
  <si>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</si>
  <si>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</si>
  <si>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</si>
  <si>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</si>
  <si>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</si>
  <si>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</si>
  <si>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合  计</t>
  </si>
  <si>
    <t>预算02-1表</t>
  </si>
  <si>
    <t>财政拨款收支预算总表</t>
  </si>
  <si>
    <t>支出功能分类科目</t>
  </si>
  <si>
    <t>一、本年收入</t>
  </si>
  <si>
    <t>一、本年支出</t>
  </si>
  <si>
    <t>（一）一般公共预算拨款</t>
  </si>
  <si>
    <t>（二）政府性基金预算拨款</t>
  </si>
  <si>
    <t>（三）国有资本经营预算拨款</t>
  </si>
  <si>
    <t>二、上年结转</t>
  </si>
  <si>
    <t>二、年终结转结余</t>
  </si>
  <si>
    <t>收 入 总 计</t>
  </si>
  <si>
    <t>预算02-2表</t>
  </si>
  <si>
    <t>一般公共预算支出预算表（按功能科目分类）</t>
  </si>
  <si>
    <t>部门预算支出功能分类科目</t>
  </si>
  <si>
    <t>人员经费</t>
  </si>
  <si>
    <t>公用经费</t>
  </si>
  <si>
    <t>1</t>
  </si>
  <si>
    <t>2</t>
  </si>
  <si>
    <t>3</t>
  </si>
  <si>
    <t>4</t>
  </si>
  <si>
    <t>5</t>
  </si>
  <si>
    <t>6</t>
  </si>
  <si>
    <t>预算02-3表</t>
  </si>
  <si>
    <t>政府预算支出经济分类科目</t>
  </si>
  <si>
    <t>部门预算支出经济分类科目</t>
  </si>
  <si>
    <t>类</t>
  </si>
  <si>
    <t>款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</si>
  <si>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</si>
  <si>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</si>
  <si>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</si>
  <si>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</si>
  <si>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</si>
  <si>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</si>
  <si>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</si>
  <si>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</si>
  <si>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</si>
  <si>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</si>
  <si>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</si>
  <si>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</si>
  <si>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</si>
  <si>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</si>
  <si>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</si>
  <si>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</si>
  <si>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</si>
  <si>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</si>
  <si>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501</t>
  </si>
  <si>
    <t>机关工资福利支出</t>
  </si>
  <si>
    <t>301</t>
  </si>
  <si>
    <t>工资福利支出</t>
  </si>
  <si>
    <t>01</t>
  </si>
  <si>
    <t>基本工资</t>
  </si>
  <si>
    <t>02</t>
  </si>
  <si>
    <t>社会保障缴费</t>
  </si>
  <si>
    <t>津贴补贴</t>
  </si>
  <si>
    <t>505</t>
  </si>
  <si>
    <t>对事业单位经常性补助</t>
  </si>
  <si>
    <t>03</t>
  </si>
  <si>
    <t>07</t>
  </si>
  <si>
    <t>绩效工资</t>
  </si>
  <si>
    <t>商品和服务支出</t>
  </si>
  <si>
    <t>08</t>
  </si>
  <si>
    <t>机关事业单位基本养老保险缴费</t>
  </si>
  <si>
    <t>506</t>
  </si>
  <si>
    <t>对事业单位资本性补助</t>
  </si>
  <si>
    <t>09</t>
  </si>
  <si>
    <t>职业年金缴费</t>
  </si>
  <si>
    <t>职工基本医疗保险缴费</t>
  </si>
  <si>
    <t>509</t>
  </si>
  <si>
    <t>对个人和家庭的补助</t>
  </si>
  <si>
    <t>公务员医疗补助缴费</t>
  </si>
  <si>
    <t>其他社会保障缴费</t>
  </si>
  <si>
    <t>助学金</t>
  </si>
  <si>
    <t>05</t>
  </si>
  <si>
    <t>302</t>
  </si>
  <si>
    <t>办公费</t>
  </si>
  <si>
    <t>06</t>
  </si>
  <si>
    <t>电费</t>
  </si>
  <si>
    <t>邮电费</t>
  </si>
  <si>
    <t>维修（护）费</t>
  </si>
  <si>
    <t>培训费</t>
  </si>
  <si>
    <t>28</t>
  </si>
  <si>
    <t>工会经费</t>
  </si>
  <si>
    <t>29</t>
  </si>
  <si>
    <t>31</t>
  </si>
  <si>
    <t>39</t>
  </si>
  <si>
    <t>303</t>
  </si>
  <si>
    <t>退休费</t>
  </si>
  <si>
    <t>生活补助</t>
  </si>
  <si>
    <t>310</t>
  </si>
  <si>
    <t>资本性支出</t>
  </si>
  <si>
    <t>办公设备购置</t>
  </si>
  <si>
    <t>预算03表</t>
  </si>
  <si>
    <r>
      <rPr>
        <sz val="18"/>
        <color rgb="FF000000"/>
        <rFont val="宋体"/>
        <family val="3"/>
        <charset val="134"/>
      </rPr>
      <t>一般公共预算</t>
    </r>
    <r>
      <rPr>
        <sz val="18"/>
        <color rgb="FF000000"/>
        <rFont val="Microsoft Sans Serif"/>
        <family val="2"/>
      </rPr>
      <t>“</t>
    </r>
    <r>
      <rPr>
        <sz val="18"/>
        <color rgb="FF000000"/>
        <rFont val="宋体"/>
        <family val="3"/>
        <charset val="134"/>
      </rPr>
      <t>三公</t>
    </r>
    <r>
      <rPr>
        <sz val="18"/>
        <color rgb="FF000000"/>
        <rFont val="Microsoft Sans Serif"/>
        <family val="2"/>
      </rPr>
      <t>”</t>
    </r>
    <r>
      <rPr>
        <sz val="18"/>
        <color rgb="FF000000"/>
        <rFont val="宋体"/>
        <family val="3"/>
        <charset val="134"/>
      </rPr>
      <t>经费支出预算表</t>
    </r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</si>
  <si>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</si>
  <si>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</si>
  <si>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</si>
  <si>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</si>
  <si>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</si>
  <si>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</si>
  <si>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</si>
  <si>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基本支出预算表（人员类.运转类公用经费项目）</t>
  </si>
  <si>
    <t>项目单位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</si>
  <si>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</si>
  <si>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</si>
  <si>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</si>
  <si>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</si>
  <si>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</si>
  <si>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</si>
  <si>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</si>
  <si>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</si>
  <si>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</si>
  <si>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</si>
  <si>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</si>
  <si>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</si>
  <si>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</si>
  <si>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</si>
  <si>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</si>
  <si>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</si>
  <si>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>已预拨</t>
  </si>
  <si>
    <t>530302210000000002862</t>
  </si>
  <si>
    <t>事业人员支出工资</t>
  </si>
  <si>
    <t>30101</t>
  </si>
  <si>
    <t>30102</t>
  </si>
  <si>
    <t>30107</t>
  </si>
  <si>
    <t>530302231100001393474</t>
  </si>
  <si>
    <t>事业人员参照公务员规范后绩效奖</t>
  </si>
  <si>
    <t>530302210000000002863</t>
  </si>
  <si>
    <t>30108</t>
  </si>
  <si>
    <t>30109</t>
  </si>
  <si>
    <t>30110</t>
  </si>
  <si>
    <t>30111</t>
  </si>
  <si>
    <t>30112</t>
  </si>
  <si>
    <t>530302210000000002864</t>
  </si>
  <si>
    <t>30113</t>
  </si>
  <si>
    <t>530302231100001393477</t>
  </si>
  <si>
    <t>一般公用经费</t>
  </si>
  <si>
    <t>30201</t>
  </si>
  <si>
    <t>530302210000000002867</t>
  </si>
  <si>
    <t>其他公用支出</t>
  </si>
  <si>
    <t>30216</t>
  </si>
  <si>
    <t>530302210000000002866</t>
  </si>
  <si>
    <t>30228</t>
  </si>
  <si>
    <t>30302</t>
  </si>
  <si>
    <t>530302210000000002865</t>
  </si>
  <si>
    <t>预算05-1表</t>
  </si>
  <si>
    <t>项目支出预算表（其他运转类.特定目标类项目）</t>
  </si>
  <si>
    <t>项目分类</t>
  </si>
  <si>
    <t>经济科目编码</t>
  </si>
  <si>
    <t>经济科目名称</t>
  </si>
  <si>
    <t>本年拨款</t>
  </si>
  <si>
    <t>其中：本次下达</t>
  </si>
  <si>
    <t>2024年普通高中生均公用经费</t>
  </si>
  <si>
    <t>民生类</t>
  </si>
  <si>
    <t>530302241100002436204</t>
  </si>
  <si>
    <t>30206</t>
  </si>
  <si>
    <t>30207</t>
  </si>
  <si>
    <t>30213</t>
  </si>
  <si>
    <t>31002</t>
  </si>
  <si>
    <t>2024年遗属补助资金</t>
  </si>
  <si>
    <t>530302241100002432495</t>
  </si>
  <si>
    <t>30305</t>
  </si>
  <si>
    <t>普通高中免学费学生资助资金</t>
  </si>
  <si>
    <t>530302241100002437333</t>
  </si>
  <si>
    <t>30308</t>
  </si>
  <si>
    <t>普通高中助学金学生资助资金</t>
  </si>
  <si>
    <t>530302241100002436547</t>
  </si>
  <si>
    <t>预算05-2表</t>
  </si>
  <si>
    <t>部门项目绩效目标表（本次下达）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</si>
  <si>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</si>
  <si>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</si>
  <si>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</si>
  <si>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</si>
  <si>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</si>
  <si>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</si>
  <si>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</si>
  <si>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</si>
  <si>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</si>
  <si>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</si>
  <si>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2024年普通高中免学费学生资助资金</t>
  </si>
  <si>
    <t>产出指标</t>
  </si>
  <si>
    <t>时效指标</t>
  </si>
  <si>
    <t>发放及时率</t>
  </si>
  <si>
    <t>=</t>
  </si>
  <si>
    <t>100</t>
  </si>
  <si>
    <t>%</t>
  </si>
  <si>
    <t>定量指标</t>
  </si>
  <si>
    <t>反映发放单位及时发放补助资金的情况。
发放及时率=在时限内发放资金/应发放资金*100%</t>
  </si>
  <si>
    <t>效益指标</t>
  </si>
  <si>
    <t>社会效益指标</t>
  </si>
  <si>
    <t>生活状况改善</t>
  </si>
  <si>
    <t>&gt;=</t>
  </si>
  <si>
    <t>90</t>
  </si>
  <si>
    <t>反映补助促进受助对象生活状况改善的情况。</t>
  </si>
  <si>
    <t>满意度指标</t>
  </si>
  <si>
    <t>服务对象满意度指标</t>
  </si>
  <si>
    <t>受益对象满意度</t>
  </si>
  <si>
    <t>95</t>
  </si>
  <si>
    <t>反映获补助受益对象的满意程度。</t>
  </si>
  <si>
    <t>普通高中生均公用经费</t>
  </si>
  <si>
    <t>数量指标</t>
  </si>
  <si>
    <t>政策宣传次数</t>
  </si>
  <si>
    <t>反映补助政策的宣传力度情况。即通过门户网站、报刊、通信、电视、户外广告等对补助政策进行宣传的次数。</t>
  </si>
  <si>
    <t>政策知晓率</t>
  </si>
  <si>
    <t>反映补助政策的宣传效果情况。
政策知晓率=调查中补助政策知晓人数/调查总人数*100%</t>
  </si>
  <si>
    <t>做好本部门机关事业单位职工遗属经费保障</t>
  </si>
  <si>
    <t>获补对象数</t>
  </si>
  <si>
    <t>人(人次、家)</t>
  </si>
  <si>
    <t>反映获补助人员、企业的数量情况，也适用补贴、资助等形式的补助。</t>
  </si>
  <si>
    <t>2024年普通高中助学金学生资助资金</t>
  </si>
  <si>
    <t>质量指标</t>
  </si>
  <si>
    <t>获补对象准确率</t>
  </si>
  <si>
    <t>反映获补助对象认定的准确性情况。
获补对象准确率=抽检符合标准的补助对象数/抽检实际补助对象数*100%</t>
  </si>
  <si>
    <t>预算05-3表</t>
  </si>
  <si>
    <t>项目支出绩效目标表（另文下达）</t>
  </si>
  <si>
    <t>预算06表</t>
  </si>
  <si>
    <t>政府性基金预算支出预算表</t>
  </si>
  <si>
    <t>单位名称：预算科</t>
  </si>
  <si>
    <t>单位名称</t>
  </si>
  <si>
    <t>本年政府性基金预算支出</t>
  </si>
  <si>
    <t>国有资本经营预算支出预算表</t>
  </si>
  <si>
    <t>本年国有资本经营预算支出</t>
  </si>
  <si>
    <t>预算08表</t>
  </si>
  <si>
    <t>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</si>
  <si>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</si>
  <si>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</si>
  <si>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</si>
  <si>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</si>
  <si>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</si>
  <si>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</si>
  <si>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</si>
  <si>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</si>
  <si>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</si>
  <si>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办公椅</t>
  </si>
  <si>
    <t>把</t>
  </si>
  <si>
    <t>办公桌</t>
  </si>
  <si>
    <t>张</t>
  </si>
  <si>
    <t>多元智能探索活动室器材</t>
  </si>
  <si>
    <t>触控一体机</t>
  </si>
  <si>
    <t>套</t>
  </si>
  <si>
    <t>会议椅</t>
  </si>
  <si>
    <t>智能催眠床</t>
  </si>
  <si>
    <t>其他床类</t>
  </si>
  <si>
    <t>台</t>
  </si>
  <si>
    <t>生涯探索卡</t>
  </si>
  <si>
    <t>其他普通图书</t>
  </si>
  <si>
    <t>职业模拟体验设备</t>
  </si>
  <si>
    <t>其他网络设备</t>
  </si>
  <si>
    <t>生涯咨询一体机</t>
  </si>
  <si>
    <t>其他信息化设备</t>
  </si>
  <si>
    <t>其他椅凳类</t>
  </si>
  <si>
    <t>高中学生发展指导教材</t>
  </si>
  <si>
    <t>书籍、课本</t>
  </si>
  <si>
    <t>台式电脑</t>
  </si>
  <si>
    <t>台式计算机</t>
  </si>
  <si>
    <t>文件柜</t>
  </si>
  <si>
    <t>个</t>
  </si>
  <si>
    <t>新高考软件</t>
  </si>
  <si>
    <t>行业应用软件</t>
  </si>
  <si>
    <t>批</t>
  </si>
  <si>
    <t>预算09表</t>
  </si>
  <si>
    <t>政府购买服务预算表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</si>
  <si>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</si>
  <si>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</si>
  <si>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</si>
  <si>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</si>
  <si>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</si>
  <si>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</si>
  <si>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单位自筹</t>
  </si>
  <si>
    <t>合    计</t>
  </si>
  <si>
    <t>预算10-1表</t>
  </si>
  <si>
    <t>区对下转移支付预算表</t>
  </si>
  <si>
    <t>单位名称（项目）</t>
  </si>
  <si>
    <t>地区</t>
  </si>
  <si>
    <t>政府性基金</t>
  </si>
  <si>
    <t>建宁</t>
  </si>
  <si>
    <t>南宁</t>
  </si>
  <si>
    <t>寥廓</t>
  </si>
  <si>
    <t>白石江</t>
  </si>
  <si>
    <t>珠街</t>
  </si>
  <si>
    <t>沿江</t>
  </si>
  <si>
    <t>三宝</t>
  </si>
  <si>
    <t>茨营</t>
  </si>
  <si>
    <t>越州</t>
  </si>
  <si>
    <t>东山</t>
  </si>
  <si>
    <t>益宁</t>
  </si>
  <si>
    <t>潇湘</t>
  </si>
  <si>
    <t>文华</t>
  </si>
  <si>
    <t>太和</t>
  </si>
  <si>
    <t>预算10-2表</t>
  </si>
  <si>
    <t>区对下转移支付绩效目标表</t>
  </si>
  <si>
    <t>预算11表</t>
  </si>
  <si>
    <t>新增资产配置表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</si>
  <si>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</si>
  <si>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</si>
  <si>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</si>
  <si>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</si>
  <si>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</si>
  <si>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</si>
  <si>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</si>
  <si>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预算12表</t>
  </si>
  <si>
    <t>上级补助项目支出预算表</t>
  </si>
  <si>
    <t>上级补助</t>
  </si>
  <si>
    <t>预算13表</t>
  </si>
  <si>
    <t>部门项目中期规划预算表</t>
  </si>
  <si>
    <t>项目级次</t>
  </si>
  <si>
    <t>2024年</t>
  </si>
  <si>
    <t>2025年</t>
  </si>
  <si>
    <t>2026年</t>
  </si>
  <si>
    <t>312 民生类</t>
  </si>
  <si>
    <t>本级</t>
  </si>
  <si>
    <t/>
  </si>
  <si>
    <t>（一）一般公共服务支出</t>
  </si>
  <si>
    <t>（二）外交支出</t>
  </si>
  <si>
    <t>（三）国防支出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</si>
  <si>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</si>
  <si>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</si>
  <si>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</si>
  <si>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</si>
  <si>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</si>
  <si>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</si>
  <si>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</si>
  <si>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</si>
  <si>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</si>
  <si>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</si>
  <si>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</si>
  <si>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</si>
  <si>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</si>
  <si>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</si>
  <si>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</si>
  <si>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</si>
  <si>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</si>
  <si>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（二十一）灾害防治及应急管理支出</t>
  </si>
  <si>
    <t>（二十二）预备费</t>
  </si>
  <si>
    <t>（二十三）其他支出</t>
  </si>
  <si>
    <t>单位名称：曲靖市麒麟高级中学</t>
    <phoneticPr fontId="27" type="noConversion"/>
  </si>
  <si>
    <t>一般公共预算支出预算明细表（按经济科目分类）</t>
  </si>
  <si>
    <t>25</t>
  </si>
  <si>
    <t>26</t>
  </si>
  <si>
    <t xml:space="preserve">  工资奖金津补贴</t>
  </si>
  <si>
    <t xml:space="preserve">  基本工资</t>
  </si>
  <si>
    <t xml:space="preserve">  社会保障缴费</t>
  </si>
  <si>
    <t xml:space="preserve">  津贴补贴</t>
  </si>
  <si>
    <t xml:space="preserve">  住房公积金</t>
  </si>
  <si>
    <t xml:space="preserve">  奖金</t>
  </si>
  <si>
    <t>99</t>
  </si>
  <si>
    <t xml:space="preserve">  其他工资福利支出</t>
  </si>
  <si>
    <t xml:space="preserve">  伙食补助费</t>
  </si>
  <si>
    <t>502</t>
  </si>
  <si>
    <t>机关商品和服务支出</t>
  </si>
  <si>
    <t xml:space="preserve">  绩效工资</t>
  </si>
  <si>
    <t xml:space="preserve">  办公经费</t>
  </si>
  <si>
    <t xml:space="preserve">  机关事业单位基本养老保险缴费</t>
  </si>
  <si>
    <t xml:space="preserve">  会议费</t>
  </si>
  <si>
    <t xml:space="preserve">  职业年金缴费</t>
  </si>
  <si>
    <t xml:space="preserve">  培训费</t>
  </si>
  <si>
    <t xml:space="preserve">  职工基本医疗保险缴费</t>
  </si>
  <si>
    <t>04</t>
  </si>
  <si>
    <t xml:space="preserve">  专用材料购置费</t>
  </si>
  <si>
    <t xml:space="preserve">  公务员医疗补助缴费</t>
  </si>
  <si>
    <t xml:space="preserve">  委托业务费</t>
  </si>
  <si>
    <t xml:space="preserve">  其他社会保障缴费</t>
  </si>
  <si>
    <t xml:space="preserve">  公务接待费</t>
  </si>
  <si>
    <t xml:space="preserve">  因公出国（境）费用</t>
  </si>
  <si>
    <t xml:space="preserve">  医疗费</t>
  </si>
  <si>
    <t xml:space="preserve">  公务用车运行维护费</t>
  </si>
  <si>
    <t xml:space="preserve">  维修（护）费</t>
  </si>
  <si>
    <t xml:space="preserve">  其他商品和服务支出</t>
  </si>
  <si>
    <t xml:space="preserve">  办公费</t>
  </si>
  <si>
    <t>503</t>
  </si>
  <si>
    <t>机关资本性支出（一）</t>
  </si>
  <si>
    <t xml:space="preserve">  印刷费</t>
  </si>
  <si>
    <t xml:space="preserve">  房屋建筑物购建</t>
  </si>
  <si>
    <t xml:space="preserve">  咨询费</t>
  </si>
  <si>
    <t xml:space="preserve">  基础设施建设</t>
  </si>
  <si>
    <t xml:space="preserve">  手续费</t>
  </si>
  <si>
    <t xml:space="preserve">  公务用车购置</t>
  </si>
  <si>
    <t xml:space="preserve">  水费</t>
  </si>
  <si>
    <t xml:space="preserve">  土地征迁补偿和安置支出</t>
  </si>
  <si>
    <t xml:space="preserve">  电费</t>
  </si>
  <si>
    <t xml:space="preserve">  设备购置</t>
  </si>
  <si>
    <t xml:space="preserve">  邮电费</t>
  </si>
  <si>
    <t xml:space="preserve">  大型修缮</t>
  </si>
  <si>
    <t xml:space="preserve">  取暖费</t>
  </si>
  <si>
    <t xml:space="preserve">  其他资本性支出</t>
  </si>
  <si>
    <t xml:space="preserve">  物业管理费</t>
  </si>
  <si>
    <t>504</t>
  </si>
  <si>
    <t>机关资本性支出（二）</t>
  </si>
  <si>
    <t xml:space="preserve">  差旅费</t>
  </si>
  <si>
    <t xml:space="preserve">  租赁费</t>
  </si>
  <si>
    <t xml:space="preserve">  专用材料费</t>
  </si>
  <si>
    <t xml:space="preserve">  工资福利支出</t>
  </si>
  <si>
    <t xml:space="preserve">  被装购置费</t>
  </si>
  <si>
    <t xml:space="preserve">  商品和服务支出</t>
  </si>
  <si>
    <t xml:space="preserve">  专用燃料费</t>
  </si>
  <si>
    <t xml:space="preserve">  其他对事业单位补助</t>
  </si>
  <si>
    <t xml:space="preserve">  劳务费</t>
  </si>
  <si>
    <t>27</t>
  </si>
  <si>
    <t xml:space="preserve">  资本性支出（一）</t>
  </si>
  <si>
    <t xml:space="preserve">  工会经费</t>
  </si>
  <si>
    <t xml:space="preserve">  资本性支出（二）</t>
  </si>
  <si>
    <t xml:space="preserve">  福利费</t>
  </si>
  <si>
    <t>507</t>
  </si>
  <si>
    <t>对企业补助</t>
  </si>
  <si>
    <t xml:space="preserve">  费用补贴</t>
  </si>
  <si>
    <t xml:space="preserve">  其他交通费用</t>
  </si>
  <si>
    <t xml:space="preserve">  利息补贴</t>
  </si>
  <si>
    <t>40</t>
  </si>
  <si>
    <t xml:space="preserve">  税金及附加费用</t>
  </si>
  <si>
    <t xml:space="preserve">  其他对企业补助</t>
  </si>
  <si>
    <t>508</t>
  </si>
  <si>
    <t>对企业资本性支出</t>
  </si>
  <si>
    <t xml:space="preserve">  资本金注入（一）</t>
  </si>
  <si>
    <t xml:space="preserve">  离休费</t>
  </si>
  <si>
    <t xml:space="preserve">  资本金注入（二）</t>
  </si>
  <si>
    <t xml:space="preserve">  退休费</t>
  </si>
  <si>
    <t xml:space="preserve">  政府投资基金股权投资</t>
  </si>
  <si>
    <t xml:space="preserve">  退职（役）费</t>
  </si>
  <si>
    <t xml:space="preserve">  其他对企业资本性支出</t>
  </si>
  <si>
    <t xml:space="preserve">  抚恤金</t>
  </si>
  <si>
    <t xml:space="preserve">  生活补助</t>
  </si>
  <si>
    <t xml:space="preserve">  社会福利和救助</t>
  </si>
  <si>
    <t xml:space="preserve">  救济费</t>
  </si>
  <si>
    <t xml:space="preserve">  助学金</t>
  </si>
  <si>
    <t xml:space="preserve">  医疗费补助</t>
  </si>
  <si>
    <t xml:space="preserve">  个人农业生产补贴</t>
  </si>
  <si>
    <t xml:space="preserve">  离退休费</t>
  </si>
  <si>
    <t xml:space="preserve">  奖励金</t>
  </si>
  <si>
    <t xml:space="preserve">  其他对个人和家庭补助</t>
  </si>
  <si>
    <t>510</t>
  </si>
  <si>
    <t>对社会保障基金补助</t>
  </si>
  <si>
    <t xml:space="preserve">  代缴社会保险费</t>
  </si>
  <si>
    <t xml:space="preserve">  对社会保险基金补助</t>
  </si>
  <si>
    <t xml:space="preserve">  其他对个人和家庭的补助</t>
  </si>
  <si>
    <t xml:space="preserve">  补充全国社会保障基金</t>
  </si>
  <si>
    <t>307</t>
  </si>
  <si>
    <t>债务利息及费用支出</t>
  </si>
  <si>
    <t xml:space="preserve">  对机关事业单位职业年金的补助</t>
  </si>
  <si>
    <t xml:space="preserve">  国内债务付息</t>
  </si>
  <si>
    <t>511</t>
  </si>
  <si>
    <t xml:space="preserve">  国外债务付息</t>
  </si>
  <si>
    <t xml:space="preserve">  国内债务发行费用</t>
  </si>
  <si>
    <t xml:space="preserve">  国外债务发行费用</t>
  </si>
  <si>
    <t>309</t>
  </si>
  <si>
    <t>资本性支出（基本建设）</t>
  </si>
  <si>
    <t>512</t>
  </si>
  <si>
    <t>债务还本支出</t>
  </si>
  <si>
    <t xml:space="preserve">  办公设备购置</t>
  </si>
  <si>
    <t xml:space="preserve">  国内债务还本</t>
  </si>
  <si>
    <t xml:space="preserve">  专用设备购置</t>
  </si>
  <si>
    <t xml:space="preserve">  国外债务还本</t>
  </si>
  <si>
    <t>513</t>
  </si>
  <si>
    <t>转移性支出</t>
  </si>
  <si>
    <t xml:space="preserve">  上下级政府间转移性支出</t>
  </si>
  <si>
    <t xml:space="preserve">  信息网络及软件购置更新</t>
  </si>
  <si>
    <t xml:space="preserve">  援助其他地区支出</t>
  </si>
  <si>
    <t xml:space="preserve">  物资储备</t>
  </si>
  <si>
    <t xml:space="preserve">  债务转贷</t>
  </si>
  <si>
    <t xml:space="preserve">  调出资金</t>
  </si>
  <si>
    <t xml:space="preserve">  其他交通工具购置</t>
  </si>
  <si>
    <t xml:space="preserve">  安排预算稳定调节基金</t>
  </si>
  <si>
    <t xml:space="preserve">  文物和陈列品购置</t>
  </si>
  <si>
    <t xml:space="preserve">  补充预算周转金</t>
  </si>
  <si>
    <t xml:space="preserve">  无形资产购置</t>
  </si>
  <si>
    <t xml:space="preserve">  区域间转移性支出</t>
  </si>
  <si>
    <t xml:space="preserve">  其他基本建设支出</t>
  </si>
  <si>
    <t>514</t>
  </si>
  <si>
    <t>预备费及预留</t>
  </si>
  <si>
    <t xml:space="preserve">  预备费</t>
  </si>
  <si>
    <t xml:space="preserve">  预留</t>
  </si>
  <si>
    <t>599</t>
  </si>
  <si>
    <t xml:space="preserve">  国家赔偿费用支出</t>
  </si>
  <si>
    <t xml:space="preserve">  对民间非营利组织和群众性自治组织补贴</t>
  </si>
  <si>
    <t xml:space="preserve">  经常性赠与</t>
  </si>
  <si>
    <t xml:space="preserve">  资本性赠与</t>
  </si>
  <si>
    <t xml:space="preserve">  其他支出</t>
  </si>
  <si>
    <t xml:space="preserve">  土地补偿</t>
  </si>
  <si>
    <t xml:space="preserve">  安置补助</t>
  </si>
  <si>
    <t xml:space="preserve">  地上附着物和青苗补偿</t>
  </si>
  <si>
    <t xml:space="preserve">  拆迁补偿</t>
  </si>
  <si>
    <t>311</t>
  </si>
  <si>
    <t>对企业补助（基本建设）</t>
  </si>
  <si>
    <t xml:space="preserve">  资本金注入</t>
  </si>
  <si>
    <t>312</t>
  </si>
  <si>
    <t>313</t>
  </si>
  <si>
    <t>399</t>
  </si>
  <si>
    <t>备注：曲靖市麒麟高级中学无一般公共预算“三公”经费支出预算，故此表为空表</t>
    <phoneticPr fontId="27" type="noConversion"/>
  </si>
  <si>
    <r>
      <t>备注:曲靖市麒麟高级中学202</t>
    </r>
    <r>
      <rPr>
        <sz val="11"/>
        <color theme="1"/>
        <rFont val="宋体"/>
        <family val="3"/>
        <charset val="134"/>
        <scheme val="minor"/>
      </rPr>
      <t>4</t>
    </r>
    <r>
      <rPr>
        <sz val="11"/>
        <color theme="1"/>
        <rFont val="宋体"/>
        <charset val="134"/>
        <scheme val="minor"/>
      </rPr>
      <t>年无项目支出绩效目标（另文下达），故此表为空表。</t>
    </r>
    <phoneticPr fontId="27" type="noConversion"/>
  </si>
  <si>
    <t>备注：曲靖市麒麟高级中学无政府性基金预算支出预算，故此表为空表。</t>
    <phoneticPr fontId="27" type="noConversion"/>
  </si>
  <si>
    <t>备注：曲靖市麒麟高级中学无国有资本经营预算支出预算，故此表为空表。</t>
    <phoneticPr fontId="27" type="noConversion"/>
  </si>
  <si>
    <t>备注：曲靖市麒麟高级中学无政府购买服务预算，故此表为空表。</t>
    <phoneticPr fontId="27" type="noConversion"/>
  </si>
  <si>
    <t>备注：曲靖市麒麟高级中学无区对下转移支付预算，故此表为空表。</t>
    <phoneticPr fontId="27" type="noConversion"/>
  </si>
  <si>
    <t>备注：曲靖市麒麟高级中学无区对下转移支付绩效目标，故此表为空表。</t>
    <phoneticPr fontId="27" type="noConversion"/>
  </si>
  <si>
    <t>备注：曲靖市麒麟高级中学无新增资产配置，故此表为空表。</t>
    <phoneticPr fontId="27" type="noConversion"/>
  </si>
  <si>
    <t>备注：曲靖市麒麟高级中学无上级补助项目支出预算，故此表为空表。</t>
    <phoneticPr fontId="27" type="noConversion"/>
  </si>
  <si>
    <t>做好本机关部门事业单位职工遗属经费保障</t>
    <phoneticPr fontId="27" type="noConversion"/>
  </si>
  <si>
    <t>身心减压舱</t>
    <phoneticPr fontId="2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</si>
</sst>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8" formatCode="#,##0;\-#,##0;;@"/>
    <numFmt numFmtId="179" formatCode="yyyy\-mm\-dd\ hh:mm:ss"/>
    <numFmt numFmtId="180" formatCode="#,##0.00;\-#,##0.00;;@"/>
    <numFmt numFmtId="181" formatCode="yyyy\-mm\-dd"/>
    <numFmt numFmtId="183" formatCode="hh:mm:ss"/>
    <numFmt numFmtId="184" formatCode="#,##0.00_);[Red]\-#,##0.00\ "/>
  </numFmts>
  <fonts count="37">
    <font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sz val="23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9"/>
      <color theme="1"/>
      <name val="宋体"/>
      <charset val="134"/>
    </font>
    <font>
      <b/>
      <sz val="22"/>
      <color rgb="FF000000"/>
      <name val="宋体"/>
      <charset val="134"/>
    </font>
    <font>
      <sz val="10"/>
      <color rgb="FF000000"/>
      <name val="Arial"/>
      <family val="2"/>
    </font>
    <font>
      <sz val="32"/>
      <color rgb="FF000000"/>
      <name val="宋体"/>
      <charset val="134"/>
    </font>
    <font>
      <sz val="9"/>
      <name val="宋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sz val="11"/>
      <color theme="1"/>
      <name val="Calibri"/>
      <family val="2"/>
    </font>
    <font>
      <sz val="11"/>
      <color rgb="FF000000"/>
      <name val="宋体"/>
      <charset val="134"/>
      <scheme val="minor"/>
    </font>
    <font>
      <sz val="9"/>
      <color rgb="FF000000"/>
      <name val="宋体"/>
      <charset val="134"/>
      <scheme val="minor"/>
    </font>
    <font>
      <sz val="9"/>
      <color rgb="FF000000"/>
      <name val="SimSun"/>
      <charset val="134"/>
    </font>
    <font>
      <sz val="9.75"/>
      <color rgb="FF000000"/>
      <name val="宋体"/>
      <charset val="134"/>
      <scheme val="minor"/>
    </font>
    <font>
      <sz val="9.75"/>
      <color rgb="FF000000"/>
      <name val="SimSun"/>
      <charset val="134"/>
    </font>
    <font>
      <sz val="18"/>
      <color rgb="FF000000"/>
      <name val="宋体"/>
      <charset val="134"/>
    </font>
    <font>
      <sz val="18"/>
      <color rgb="FF000000"/>
      <name val="Microsoft Sans Serif"/>
      <family val="2"/>
    </font>
    <font>
      <sz val="12"/>
      <color rgb="FF000000"/>
      <name val="宋体"/>
      <charset val="134"/>
    </font>
    <font>
      <b/>
      <sz val="11"/>
      <color rgb="FF00000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color rgb="FF000000"/>
      <name val="Microsoft YaHei UI"/>
      <family val="2"/>
      <charset val="134"/>
    </font>
    <font>
      <b/>
      <sz val="9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name val="宋体"/>
      <family val="3"/>
      <charset val="134"/>
    </font>
    <font>
      <b/>
      <sz val="9"/>
      <name val="宋体"/>
      <family val="3"/>
      <charset val="134"/>
    </font>
    <font>
      <sz val="9"/>
      <color theme="1"/>
      <name val="宋体"/>
      <family val="3"/>
      <charset val="134"/>
    </font>
    <font>
      <sz val="22"/>
      <name val="方正小标宋简体"/>
      <family val="4"/>
      <charset val="134"/>
    </font>
    <font>
      <sz val="20"/>
      <name val="方正小标宋简体"/>
      <family val="4"/>
      <charset val="134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sz val="10"/>
      <name val="Arial"/>
      <family val="2"/>
    </font>
    <font>
      <b/>
      <sz val="2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</borders>
  <cellStyleXfs count="224">
    <xf numFmtId="0" fontId="0" fillId="0" borderId="0"/>
    <xf numFmtId="0" fontId="4" fillId="0" borderId="5">
      <alignment horizontal="center" vertical="center"/>
      <protection locked="0"/>
    </xf>
    <xf numFmtId="0" fontId="21" fillId="0" borderId="0">
      <alignment horizontal="center" vertical="center"/>
    </xf>
    <xf numFmtId="49" fontId="4" fillId="0" borderId="3">
      <alignment horizontal="center" vertical="center" wrapText="1"/>
    </xf>
    <xf numFmtId="0" fontId="1" fillId="0" borderId="2">
      <alignment horizontal="center" vertical="center" wrapText="1"/>
      <protection locked="0"/>
    </xf>
    <xf numFmtId="179" fontId="9" fillId="0" borderId="1">
      <alignment horizontal="right" vertical="center"/>
    </xf>
    <xf numFmtId="0" fontId="4" fillId="0" borderId="0">
      <alignment horizontal="left" vertical="center"/>
      <protection locked="0"/>
    </xf>
    <xf numFmtId="0" fontId="1" fillId="0" borderId="3">
      <alignment horizontal="center" vertical="center" wrapText="1"/>
      <protection locked="0"/>
    </xf>
    <xf numFmtId="0" fontId="3" fillId="0" borderId="16">
      <alignment horizontal="left" vertical="center"/>
    </xf>
    <xf numFmtId="0" fontId="4" fillId="0" borderId="15">
      <alignment horizontal="center" vertical="center" wrapText="1"/>
      <protection locked="0"/>
    </xf>
    <xf numFmtId="0" fontId="3" fillId="0" borderId="8">
      <alignment horizontal="left" vertical="center"/>
      <protection locked="0"/>
    </xf>
    <xf numFmtId="0" fontId="4" fillId="0" borderId="16">
      <alignment horizontal="center" vertical="center"/>
      <protection locked="0"/>
    </xf>
    <xf numFmtId="0" fontId="1" fillId="0" borderId="0"/>
    <xf numFmtId="0" fontId="1" fillId="0" borderId="0">
      <alignment vertical="top"/>
    </xf>
    <xf numFmtId="0" fontId="1" fillId="0" borderId="16">
      <alignment horizontal="center" vertical="center"/>
      <protection locked="0"/>
    </xf>
    <xf numFmtId="4" fontId="3" fillId="0" borderId="16">
      <alignment horizontal="right" vertical="center"/>
      <protection locked="0"/>
    </xf>
    <xf numFmtId="0" fontId="1" fillId="0" borderId="0">
      <alignment vertical="center"/>
    </xf>
    <xf numFmtId="0" fontId="23" fillId="0" borderId="0">
      <alignment vertical="top"/>
      <protection locked="0"/>
    </xf>
    <xf numFmtId="181" fontId="9" fillId="0" borderId="1">
      <alignment horizontal="right" vertical="center"/>
    </xf>
    <xf numFmtId="4" fontId="24" fillId="0" borderId="12">
      <alignment horizontal="right" vertical="center"/>
    </xf>
    <xf numFmtId="0" fontId="3" fillId="0" borderId="1">
      <alignment horizontal="right" vertical="center"/>
    </xf>
    <xf numFmtId="0" fontId="1" fillId="0" borderId="14">
      <alignment horizontal="center" vertical="center" wrapText="1"/>
      <protection locked="0"/>
    </xf>
    <xf numFmtId="0" fontId="4" fillId="0" borderId="2">
      <alignment horizontal="center" vertical="center"/>
    </xf>
    <xf numFmtId="0" fontId="1" fillId="0" borderId="15">
      <alignment horizontal="center" vertical="center" wrapText="1"/>
    </xf>
    <xf numFmtId="0" fontId="4" fillId="0" borderId="6">
      <alignment horizontal="center" vertical="center"/>
    </xf>
    <xf numFmtId="0" fontId="1" fillId="0" borderId="7">
      <alignment horizontal="center" vertical="center" wrapText="1"/>
    </xf>
    <xf numFmtId="0" fontId="3" fillId="0" borderId="6">
      <alignment horizontal="left" vertical="center"/>
    </xf>
    <xf numFmtId="10" fontId="9" fillId="0" borderId="1">
      <alignment horizontal="right" vertical="center"/>
    </xf>
    <xf numFmtId="0" fontId="1" fillId="0" borderId="16">
      <alignment horizontal="center" vertical="center"/>
    </xf>
    <xf numFmtId="0" fontId="3" fillId="0" borderId="1">
      <alignment horizontal="left" vertical="center"/>
    </xf>
    <xf numFmtId="0" fontId="3" fillId="0" borderId="0">
      <alignment horizontal="left" vertical="center"/>
    </xf>
    <xf numFmtId="49" fontId="4" fillId="0" borderId="8">
      <alignment horizontal="center" vertical="center" wrapText="1"/>
    </xf>
    <xf numFmtId="0" fontId="6" fillId="0" borderId="0">
      <alignment horizontal="center" vertical="center"/>
    </xf>
    <xf numFmtId="0" fontId="4" fillId="0" borderId="14">
      <alignment horizontal="center" vertical="center"/>
    </xf>
    <xf numFmtId="180" fontId="9" fillId="0" borderId="1">
      <alignment horizontal="right" vertical="center"/>
    </xf>
    <xf numFmtId="0" fontId="3" fillId="0" borderId="16">
      <alignment horizontal="left" vertical="center" wrapText="1"/>
    </xf>
    <xf numFmtId="49" fontId="9" fillId="0" borderId="1">
      <alignment horizontal="left" vertical="center" wrapText="1"/>
    </xf>
    <xf numFmtId="180" fontId="9" fillId="0" borderId="1">
      <alignment horizontal="right" vertical="center"/>
    </xf>
    <xf numFmtId="183" fontId="9" fillId="0" borderId="1">
      <alignment horizontal="right" vertical="center"/>
    </xf>
    <xf numFmtId="49" fontId="1" fillId="0" borderId="0"/>
    <xf numFmtId="178" fontId="9" fillId="0" borderId="1">
      <alignment horizontal="right" vertical="center"/>
    </xf>
    <xf numFmtId="0" fontId="4" fillId="0" borderId="3">
      <alignment horizontal="center" vertical="center"/>
    </xf>
    <xf numFmtId="0" fontId="24" fillId="0" borderId="6">
      <alignment horizontal="center" vertical="center"/>
    </xf>
    <xf numFmtId="0" fontId="3" fillId="0" borderId="8">
      <alignment horizontal="right" vertical="center"/>
      <protection locked="0"/>
    </xf>
    <xf numFmtId="3" fontId="1" fillId="0" borderId="3">
      <alignment horizontal="center" vertical="center"/>
    </xf>
    <xf numFmtId="0" fontId="1" fillId="0" borderId="1"/>
    <xf numFmtId="0" fontId="24" fillId="0" borderId="6">
      <alignment horizontal="center" vertical="center"/>
      <protection locked="0"/>
    </xf>
    <xf numFmtId="3" fontId="1" fillId="0" borderId="1">
      <alignment horizontal="center" vertical="center"/>
    </xf>
    <xf numFmtId="0" fontId="2" fillId="0" borderId="0">
      <alignment horizontal="center" vertical="top"/>
    </xf>
    <xf numFmtId="0" fontId="1" fillId="0" borderId="0"/>
    <xf numFmtId="0" fontId="21" fillId="0" borderId="0">
      <alignment horizontal="center" vertical="center"/>
    </xf>
    <xf numFmtId="0" fontId="1" fillId="0" borderId="7">
      <alignment horizontal="center" vertical="center" wrapText="1"/>
      <protection locked="0"/>
    </xf>
    <xf numFmtId="0" fontId="4" fillId="0" borderId="8">
      <alignment horizontal="center" vertical="center"/>
    </xf>
    <xf numFmtId="4" fontId="3" fillId="0" borderId="1">
      <alignment horizontal="right" vertical="center"/>
    </xf>
    <xf numFmtId="0" fontId="24" fillId="0" borderId="1">
      <alignment horizontal="center" vertical="center"/>
    </xf>
    <xf numFmtId="0" fontId="1" fillId="0" borderId="8">
      <alignment horizontal="center" vertical="center"/>
    </xf>
    <xf numFmtId="4" fontId="3" fillId="0" borderId="1">
      <alignment horizontal="right" vertical="center"/>
      <protection locked="0"/>
    </xf>
    <xf numFmtId="0" fontId="3" fillId="0" borderId="0">
      <alignment horizontal="right"/>
    </xf>
    <xf numFmtId="4" fontId="3" fillId="0" borderId="12">
      <alignment horizontal="right" vertical="center"/>
      <protection locked="0"/>
    </xf>
    <xf numFmtId="4" fontId="24" fillId="0" borderId="1">
      <alignment horizontal="right" vertical="center"/>
    </xf>
    <xf numFmtId="4" fontId="3" fillId="0" borderId="12">
      <alignment horizontal="right" vertical="center"/>
    </xf>
    <xf numFmtId="4" fontId="24" fillId="0" borderId="1">
      <alignment horizontal="right" vertical="center"/>
      <protection locked="0"/>
    </xf>
    <xf numFmtId="0" fontId="23" fillId="0" borderId="0">
      <alignment vertical="top"/>
      <protection locked="0"/>
    </xf>
    <xf numFmtId="0" fontId="1" fillId="0" borderId="13">
      <alignment horizontal="center" vertical="center" wrapText="1"/>
    </xf>
    <xf numFmtId="0" fontId="1" fillId="0" borderId="0"/>
    <xf numFmtId="0" fontId="6" fillId="0" borderId="0">
      <alignment horizontal="center" vertical="center"/>
      <protection locked="0"/>
    </xf>
    <xf numFmtId="0" fontId="1" fillId="0" borderId="5">
      <alignment horizontal="center" vertical="center" wrapText="1"/>
    </xf>
    <xf numFmtId="49" fontId="4" fillId="0" borderId="1">
      <alignment horizontal="center" vertical="center"/>
    </xf>
    <xf numFmtId="0" fontId="1" fillId="0" borderId="6">
      <alignment horizontal="center" vertical="center"/>
    </xf>
    <xf numFmtId="0" fontId="3" fillId="0" borderId="3">
      <alignment horizontal="center" vertical="center"/>
      <protection locked="0"/>
    </xf>
    <xf numFmtId="0" fontId="1" fillId="0" borderId="7">
      <alignment horizontal="center" vertical="center"/>
      <protection locked="0"/>
    </xf>
    <xf numFmtId="0" fontId="1" fillId="0" borderId="16">
      <alignment horizontal="center" vertical="center" wrapText="1"/>
      <protection locked="0"/>
    </xf>
    <xf numFmtId="0" fontId="1" fillId="0" borderId="13">
      <alignment horizontal="center" vertical="center"/>
      <protection locked="0"/>
    </xf>
    <xf numFmtId="0" fontId="1" fillId="0" borderId="8">
      <alignment horizontal="center" vertical="center" wrapText="1"/>
    </xf>
    <xf numFmtId="0" fontId="1" fillId="0" borderId="0"/>
    <xf numFmtId="0" fontId="1" fillId="0" borderId="1">
      <alignment horizontal="center" vertical="center"/>
      <protection locked="0"/>
    </xf>
    <xf numFmtId="0" fontId="1" fillId="0" borderId="16">
      <alignment horizontal="center" vertical="center" wrapText="1"/>
    </xf>
    <xf numFmtId="0" fontId="3" fillId="0" borderId="0">
      <alignment vertical="top"/>
      <protection locked="0"/>
    </xf>
    <xf numFmtId="0" fontId="1" fillId="0" borderId="15">
      <alignment horizontal="center" vertical="center" wrapText="1"/>
      <protection locked="0"/>
    </xf>
    <xf numFmtId="0" fontId="1" fillId="0" borderId="6">
      <alignment horizontal="center" vertical="center"/>
      <protection locked="0"/>
    </xf>
    <xf numFmtId="0" fontId="3" fillId="0" borderId="16">
      <alignment horizontal="right" vertical="center"/>
      <protection locked="0"/>
    </xf>
    <xf numFmtId="3" fontId="1" fillId="0" borderId="6">
      <alignment horizontal="center" vertical="center"/>
    </xf>
    <xf numFmtId="0" fontId="3" fillId="0" borderId="0">
      <alignment horizontal="right" wrapText="1"/>
      <protection locked="0"/>
    </xf>
    <xf numFmtId="4" fontId="3" fillId="0" borderId="6">
      <alignment horizontal="right" vertical="center"/>
      <protection locked="0"/>
    </xf>
    <xf numFmtId="0" fontId="1" fillId="0" borderId="14">
      <alignment horizontal="center" vertical="center" wrapText="1"/>
    </xf>
    <xf numFmtId="0" fontId="4" fillId="0" borderId="6">
      <alignment horizontal="center" vertical="center"/>
      <protection locked="0"/>
    </xf>
    <xf numFmtId="3" fontId="1" fillId="0" borderId="16">
      <alignment horizontal="center" vertical="center"/>
    </xf>
    <xf numFmtId="0" fontId="3" fillId="0" borderId="16">
      <alignment horizontal="right" vertical="center"/>
    </xf>
    <xf numFmtId="0" fontId="1" fillId="0" borderId="1"/>
    <xf numFmtId="0" fontId="3" fillId="0" borderId="1">
      <alignment horizontal="left" vertical="center"/>
    </xf>
    <xf numFmtId="0" fontId="1" fillId="0" borderId="0">
      <alignment horizontal="right" vertical="center"/>
      <protection locked="0"/>
    </xf>
    <xf numFmtId="0" fontId="1" fillId="0" borderId="0">
      <alignment horizontal="right"/>
      <protection locked="0"/>
    </xf>
    <xf numFmtId="0" fontId="1" fillId="0" borderId="8">
      <alignment horizontal="center" vertical="center" wrapText="1"/>
      <protection locked="0"/>
    </xf>
    <xf numFmtId="0" fontId="1" fillId="0" borderId="0"/>
    <xf numFmtId="0" fontId="3" fillId="0" borderId="0">
      <alignment horizontal="left" vertical="center" wrapText="1"/>
      <protection locked="0"/>
    </xf>
    <xf numFmtId="0" fontId="10" fillId="0" borderId="0">
      <alignment horizontal="right"/>
      <protection locked="0"/>
    </xf>
    <xf numFmtId="0" fontId="11" fillId="0" borderId="0">
      <alignment horizontal="center" vertical="center" wrapText="1"/>
      <protection locked="0"/>
    </xf>
    <xf numFmtId="0" fontId="1" fillId="0" borderId="12">
      <alignment horizontal="center" vertical="center" wrapText="1"/>
      <protection locked="0"/>
    </xf>
    <xf numFmtId="0" fontId="4" fillId="0" borderId="2">
      <alignment horizontal="center" vertical="center"/>
      <protection locked="0"/>
    </xf>
    <xf numFmtId="0" fontId="1" fillId="0" borderId="16">
      <alignment horizontal="center" vertical="center" wrapText="1"/>
    </xf>
    <xf numFmtId="3" fontId="4" fillId="0" borderId="16">
      <alignment horizontal="center" vertical="center"/>
    </xf>
    <xf numFmtId="0" fontId="1" fillId="0" borderId="0">
      <alignment vertical="top"/>
      <protection locked="0"/>
    </xf>
    <xf numFmtId="0" fontId="1" fillId="0" borderId="14">
      <alignment horizontal="center" vertical="center"/>
    </xf>
    <xf numFmtId="0" fontId="3" fillId="0" borderId="7">
      <alignment horizontal="left" vertical="center"/>
      <protection locked="0"/>
    </xf>
    <xf numFmtId="3" fontId="4" fillId="0" borderId="16">
      <alignment horizontal="center" vertical="center"/>
      <protection locked="0"/>
    </xf>
    <xf numFmtId="0" fontId="1" fillId="0" borderId="14">
      <alignment horizontal="center" vertical="center" wrapText="1"/>
    </xf>
    <xf numFmtId="49" fontId="1" fillId="0" borderId="0">
      <protection locked="0"/>
    </xf>
    <xf numFmtId="0" fontId="4" fillId="0" borderId="3">
      <alignment horizontal="center" vertical="center" wrapText="1"/>
      <protection locked="0"/>
    </xf>
    <xf numFmtId="3" fontId="4" fillId="0" borderId="16">
      <alignment horizontal="center" vertical="top"/>
      <protection locked="0"/>
    </xf>
    <xf numFmtId="0" fontId="1" fillId="0" borderId="16">
      <alignment horizontal="center" vertical="top"/>
    </xf>
    <xf numFmtId="0" fontId="1" fillId="0" borderId="7">
      <alignment horizontal="center" vertical="center"/>
      <protection locked="0"/>
    </xf>
    <xf numFmtId="49" fontId="1" fillId="0" borderId="0"/>
    <xf numFmtId="0" fontId="1" fillId="0" borderId="3">
      <alignment horizontal="center" vertical="center"/>
    </xf>
    <xf numFmtId="0" fontId="1" fillId="0" borderId="0">
      <alignment horizontal="center" wrapText="1"/>
    </xf>
    <xf numFmtId="0" fontId="19" fillId="0" borderId="0">
      <alignment horizontal="center" vertical="center" wrapText="1"/>
    </xf>
    <xf numFmtId="0" fontId="20" fillId="0" borderId="1">
      <alignment horizontal="center" vertical="center" wrapText="1"/>
    </xf>
    <xf numFmtId="0" fontId="20" fillId="0" borderId="3">
      <alignment horizontal="center" vertical="center" wrapText="1"/>
    </xf>
    <xf numFmtId="0" fontId="4" fillId="0" borderId="8">
      <alignment horizontal="center" vertical="center" wrapText="1"/>
      <protection locked="0"/>
    </xf>
    <xf numFmtId="0" fontId="1" fillId="0" borderId="8">
      <alignment horizontal="center"/>
    </xf>
    <xf numFmtId="49" fontId="10" fillId="0" borderId="0">
      <protection locked="0"/>
    </xf>
    <xf numFmtId="49" fontId="4" fillId="0" borderId="2">
      <alignment horizontal="center" vertical="center" wrapText="1"/>
      <protection locked="0"/>
    </xf>
    <xf numFmtId="49" fontId="4" fillId="0" borderId="5">
      <alignment horizontal="center" vertical="center" wrapText="1"/>
      <protection locked="0"/>
    </xf>
    <xf numFmtId="0" fontId="1" fillId="0" borderId="0"/>
    <xf numFmtId="0" fontId="2" fillId="0" borderId="0">
      <alignment horizontal="center" vertical="center" wrapText="1"/>
    </xf>
    <xf numFmtId="0" fontId="4" fillId="0" borderId="12">
      <alignment horizontal="center" vertical="center" wrapText="1"/>
      <protection locked="0"/>
    </xf>
    <xf numFmtId="0" fontId="4" fillId="0" borderId="14">
      <alignment horizontal="center" vertical="center" wrapText="1"/>
    </xf>
    <xf numFmtId="0" fontId="4" fillId="0" borderId="15">
      <alignment horizontal="center" vertical="center" wrapText="1"/>
    </xf>
    <xf numFmtId="0" fontId="4" fillId="0" borderId="16">
      <alignment horizontal="center" vertical="center" wrapText="1"/>
    </xf>
    <xf numFmtId="0" fontId="4" fillId="0" borderId="17">
      <alignment horizontal="center" vertical="center"/>
    </xf>
    <xf numFmtId="0" fontId="3" fillId="0" borderId="13">
      <alignment horizontal="left" vertical="center"/>
    </xf>
    <xf numFmtId="0" fontId="4" fillId="0" borderId="14">
      <alignment horizontal="center" vertical="center" wrapText="1"/>
      <protection locked="0"/>
    </xf>
    <xf numFmtId="0" fontId="4" fillId="0" borderId="16">
      <alignment horizontal="center" vertical="center" wrapText="1"/>
      <protection locked="0"/>
    </xf>
    <xf numFmtId="0" fontId="1" fillId="0" borderId="0">
      <protection locked="0"/>
    </xf>
    <xf numFmtId="0" fontId="3" fillId="0" borderId="16">
      <alignment horizontal="right" vertical="center"/>
      <protection locked="0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horizontal="right"/>
      <protection locked="0"/>
    </xf>
    <xf numFmtId="49" fontId="4" fillId="0" borderId="1">
      <alignment horizontal="center" vertical="center"/>
      <protection locked="0"/>
    </xf>
    <xf numFmtId="0" fontId="11" fillId="0" borderId="0">
      <alignment horizontal="center" vertical="center"/>
      <protection locked="0"/>
    </xf>
    <xf numFmtId="0" fontId="1" fillId="0" borderId="8">
      <alignment horizontal="center" vertical="center"/>
      <protection locked="0"/>
    </xf>
    <xf numFmtId="0" fontId="1" fillId="0" borderId="0">
      <alignment horizontal="right"/>
    </xf>
    <xf numFmtId="0" fontId="11" fillId="0" borderId="0">
      <alignment horizontal="center" vertical="center"/>
    </xf>
    <xf numFmtId="0" fontId="4" fillId="0" borderId="16">
      <alignment horizontal="center" vertical="center"/>
    </xf>
    <xf numFmtId="0" fontId="3" fillId="0" borderId="0">
      <alignment horizontal="right"/>
    </xf>
    <xf numFmtId="0" fontId="3" fillId="0" borderId="3">
      <alignment horizontal="center" vertical="center" wrapText="1"/>
      <protection locked="0"/>
    </xf>
    <xf numFmtId="0" fontId="1" fillId="0" borderId="0">
      <alignment wrapText="1"/>
    </xf>
    <xf numFmtId="0" fontId="3" fillId="0" borderId="0">
      <alignment horizontal="left" vertical="center" wrapText="1"/>
    </xf>
    <xf numFmtId="0" fontId="3" fillId="0" borderId="12">
      <alignment horizontal="center" vertical="center"/>
    </xf>
    <xf numFmtId="0" fontId="2" fillId="0" borderId="0">
      <alignment horizontal="center" vertical="center" wrapText="1"/>
      <protection locked="0"/>
    </xf>
    <xf numFmtId="0" fontId="4" fillId="0" borderId="7">
      <alignment horizontal="center" vertical="center" wrapText="1"/>
      <protection locked="0"/>
    </xf>
    <xf numFmtId="0" fontId="4" fillId="0" borderId="13">
      <alignment horizontal="center" vertical="center" wrapText="1"/>
    </xf>
    <xf numFmtId="0" fontId="1" fillId="0" borderId="0">
      <alignment vertical="center"/>
    </xf>
    <xf numFmtId="0" fontId="3" fillId="0" borderId="16">
      <alignment horizontal="right" vertical="center"/>
    </xf>
    <xf numFmtId="0" fontId="6" fillId="0" borderId="0">
      <alignment horizontal="center" vertical="center"/>
    </xf>
    <xf numFmtId="0" fontId="3" fillId="0" borderId="0">
      <alignment vertical="top" wrapText="1"/>
      <protection locked="0"/>
    </xf>
    <xf numFmtId="0" fontId="3" fillId="0" borderId="0">
      <alignment horizontal="right"/>
      <protection locked="0"/>
    </xf>
    <xf numFmtId="0" fontId="4" fillId="0" borderId="7">
      <alignment horizontal="center" vertical="center"/>
      <protection locked="0"/>
    </xf>
    <xf numFmtId="0" fontId="3" fillId="0" borderId="0">
      <alignment horizontal="right" wrapText="1"/>
      <protection locked="0"/>
    </xf>
    <xf numFmtId="0" fontId="4" fillId="0" borderId="13">
      <alignment horizontal="center" vertical="center"/>
      <protection locked="0"/>
    </xf>
    <xf numFmtId="0" fontId="4" fillId="0" borderId="13">
      <alignment horizontal="center" vertical="center" wrapText="1"/>
      <protection locked="0"/>
    </xf>
    <xf numFmtId="0" fontId="3" fillId="0" borderId="0">
      <alignment horizontal="right" vertical="center" wrapText="1"/>
    </xf>
    <xf numFmtId="0" fontId="3" fillId="0" borderId="0">
      <alignment horizontal="right" wrapText="1"/>
    </xf>
    <xf numFmtId="0" fontId="3" fillId="0" borderId="0">
      <alignment horizontal="right" vertical="center" wrapText="1"/>
      <protection locked="0"/>
    </xf>
    <xf numFmtId="0" fontId="1" fillId="0" borderId="0"/>
    <xf numFmtId="0" fontId="8" fillId="0" borderId="0">
      <alignment horizontal="center" vertical="center" wrapText="1"/>
    </xf>
    <xf numFmtId="0" fontId="4" fillId="0" borderId="0">
      <alignment horizontal="left" vertical="center" wrapText="1"/>
    </xf>
    <xf numFmtId="0" fontId="4" fillId="0" borderId="1">
      <alignment horizontal="center" vertical="center"/>
    </xf>
    <xf numFmtId="0" fontId="8" fillId="0" borderId="0">
      <alignment horizontal="center" vertical="center"/>
    </xf>
    <xf numFmtId="0" fontId="4" fillId="0" borderId="0">
      <alignment wrapText="1"/>
    </xf>
    <xf numFmtId="0" fontId="1" fillId="0" borderId="0">
      <alignment horizontal="right" vertical="center"/>
    </xf>
    <xf numFmtId="0" fontId="4" fillId="0" borderId="0">
      <alignment horizontal="right" wrapText="1"/>
    </xf>
    <xf numFmtId="0" fontId="7" fillId="0" borderId="0">
      <alignment vertical="top"/>
    </xf>
    <xf numFmtId="0" fontId="4" fillId="0" borderId="0">
      <protection locked="0"/>
    </xf>
    <xf numFmtId="0" fontId="4" fillId="0" borderId="3">
      <alignment horizontal="center" vertical="center"/>
      <protection locked="0"/>
    </xf>
    <xf numFmtId="0" fontId="1" fillId="0" borderId="1">
      <alignment horizontal="center"/>
    </xf>
    <xf numFmtId="0" fontId="4" fillId="0" borderId="0">
      <alignment horizontal="right" vertical="center"/>
      <protection locked="0"/>
    </xf>
    <xf numFmtId="0" fontId="4" fillId="0" borderId="1">
      <alignment horizontal="center" vertical="center"/>
      <protection locked="0"/>
    </xf>
    <xf numFmtId="0" fontId="4" fillId="0" borderId="1">
      <alignment horizontal="center" vertical="center" wrapText="1"/>
      <protection locked="0"/>
    </xf>
    <xf numFmtId="0" fontId="3" fillId="0" borderId="1">
      <alignment horizontal="center" vertical="center" wrapText="1"/>
    </xf>
    <xf numFmtId="0" fontId="2" fillId="0" borderId="0">
      <alignment horizontal="center" vertical="center"/>
      <protection locked="0"/>
    </xf>
    <xf numFmtId="0" fontId="3" fillId="0" borderId="1">
      <alignment horizontal="center" vertical="center"/>
      <protection locked="0"/>
    </xf>
    <xf numFmtId="0" fontId="3" fillId="0" borderId="0">
      <alignment horizontal="right" vertical="center"/>
      <protection locked="0"/>
    </xf>
    <xf numFmtId="0" fontId="1" fillId="0" borderId="0">
      <alignment vertical="center"/>
    </xf>
    <xf numFmtId="0" fontId="6" fillId="0" borderId="0">
      <alignment horizontal="center" vertical="center" wrapText="1"/>
    </xf>
    <xf numFmtId="0" fontId="3" fillId="0" borderId="0">
      <alignment horizontal="left" vertical="center"/>
    </xf>
    <xf numFmtId="0" fontId="4" fillId="0" borderId="1">
      <alignment horizontal="center" vertical="center" wrapText="1"/>
    </xf>
    <xf numFmtId="0" fontId="3" fillId="0" borderId="1">
      <alignment vertical="center" wrapText="1"/>
    </xf>
    <xf numFmtId="0" fontId="3" fillId="0" borderId="1">
      <alignment horizontal="center" vertical="center" wrapText="1"/>
      <protection locked="0"/>
    </xf>
    <xf numFmtId="0" fontId="3" fillId="0" borderId="8">
      <alignment vertical="center" wrapText="1"/>
      <protection locked="0"/>
    </xf>
    <xf numFmtId="0" fontId="4" fillId="0" borderId="3">
      <alignment horizontal="center" vertical="center" wrapText="1"/>
    </xf>
    <xf numFmtId="0" fontId="4" fillId="0" borderId="7">
      <alignment horizontal="center" vertical="center" wrapText="1"/>
    </xf>
    <xf numFmtId="0" fontId="3" fillId="0" borderId="0">
      <alignment horizontal="right" vertical="center"/>
    </xf>
    <xf numFmtId="0" fontId="4" fillId="0" borderId="8">
      <alignment horizontal="center" vertical="center" wrapText="1"/>
    </xf>
    <xf numFmtId="0" fontId="1" fillId="0" borderId="0"/>
    <xf numFmtId="0" fontId="3" fillId="0" borderId="1">
      <alignment horizontal="left" vertical="center" wrapText="1"/>
    </xf>
    <xf numFmtId="0" fontId="3" fillId="0" borderId="7">
      <alignment horizontal="left" vertical="center"/>
    </xf>
    <xf numFmtId="0" fontId="4" fillId="0" borderId="5">
      <alignment horizontal="center" vertical="center"/>
    </xf>
    <xf numFmtId="0" fontId="3" fillId="0" borderId="8">
      <alignment horizontal="left" vertical="center"/>
    </xf>
    <xf numFmtId="0" fontId="1" fillId="0" borderId="0"/>
    <xf numFmtId="0" fontId="2" fillId="0" borderId="0">
      <alignment horizontal="center" vertical="center"/>
    </xf>
    <xf numFmtId="0" fontId="3" fillId="0" borderId="0">
      <alignment horizontal="left" vertical="center"/>
      <protection locked="0"/>
    </xf>
    <xf numFmtId="0" fontId="4" fillId="0" borderId="2">
      <alignment horizontal="center" vertical="center" wrapText="1"/>
      <protection locked="0"/>
    </xf>
    <xf numFmtId="0" fontId="4" fillId="0" borderId="5">
      <alignment horizontal="center" vertical="center" wrapText="1"/>
      <protection locked="0"/>
    </xf>
    <xf numFmtId="0" fontId="4" fillId="0" borderId="6">
      <alignment horizontal="center" vertical="center" wrapText="1"/>
      <protection locked="0"/>
    </xf>
    <xf numFmtId="0" fontId="1" fillId="0" borderId="1">
      <alignment horizontal="center" vertical="center"/>
    </xf>
    <xf numFmtId="0" fontId="3" fillId="0" borderId="1">
      <alignment horizontal="left" vertical="center" wrapText="1"/>
      <protection locked="0"/>
    </xf>
    <xf numFmtId="0" fontId="4" fillId="0" borderId="0">
      <alignment horizontal="left" vertical="center"/>
    </xf>
    <xf numFmtId="0" fontId="3" fillId="0" borderId="7">
      <alignment horizontal="left" vertical="center" wrapText="1"/>
      <protection locked="0"/>
    </xf>
    <xf numFmtId="49" fontId="1" fillId="0" borderId="0"/>
    <xf numFmtId="0" fontId="4" fillId="0" borderId="2">
      <alignment horizontal="center" vertical="center" wrapText="1"/>
    </xf>
    <xf numFmtId="0" fontId="4" fillId="0" borderId="3">
      <alignment horizontal="center" vertical="center"/>
    </xf>
    <xf numFmtId="0" fontId="4" fillId="0" borderId="5">
      <alignment horizontal="center" vertical="center" wrapText="1"/>
    </xf>
    <xf numFmtId="0" fontId="4" fillId="0" borderId="2">
      <alignment horizontal="center" vertical="center"/>
    </xf>
    <xf numFmtId="0" fontId="4" fillId="0" borderId="6">
      <alignment horizontal="center" vertical="center" wrapText="1"/>
    </xf>
    <xf numFmtId="0" fontId="4" fillId="0" borderId="6">
      <alignment horizontal="center" vertical="center"/>
    </xf>
    <xf numFmtId="0" fontId="3" fillId="0" borderId="8">
      <alignment horizontal="left" vertical="center" wrapText="1"/>
      <protection locked="0"/>
    </xf>
    <xf numFmtId="0" fontId="4" fillId="0" borderId="0"/>
    <xf numFmtId="0" fontId="4" fillId="0" borderId="7">
      <alignment horizontal="center" vertical="center"/>
    </xf>
    <xf numFmtId="0" fontId="1" fillId="0" borderId="0">
      <alignment horizontal="right" vertical="center"/>
      <protection locked="0"/>
    </xf>
    <xf numFmtId="0" fontId="1" fillId="0" borderId="0">
      <alignment horizontal="right"/>
      <protection locked="0"/>
    </xf>
    <xf numFmtId="0" fontId="4" fillId="0" borderId="8">
      <alignment horizontal="center" vertical="center"/>
    </xf>
    <xf numFmtId="0" fontId="1" fillId="0" borderId="1">
      <alignment horizontal="center" vertical="center"/>
      <protection locked="0"/>
    </xf>
    <xf numFmtId="0" fontId="26" fillId="0" borderId="0">
      <alignment vertical="top"/>
      <protection locked="0"/>
    </xf>
    <xf numFmtId="0" fontId="28" fillId="0" borderId="0"/>
  </cellStyleXfs>
  <cellXfs count="344">
    <xf numFmtId="0" fontId="0" fillId="0" borderId="0" xfId="0" applyFont="1" applyBorder="1"/>
    <xf numFmtId="49" fontId="1" fillId="0" borderId="0" xfId="0" applyNumberFormat="1" applyFont="1" applyBorder="1"/>
    <xf numFmtId="0" fontId="1" fillId="0" borderId="0" xfId="0" applyFont="1" applyBorder="1" applyAlignment="1" applyProtection="1">
      <alignment horizontal="right" vertical="center"/>
      <protection locked="0"/>
    </xf>
    <xf numFmtId="0" fontId="3" fillId="0" borderId="0" xfId="0" applyFont="1" applyBorder="1" applyAlignment="1" applyProtection="1">
      <alignment horizontal="left" vertical="center"/>
      <protection locked="0"/>
    </xf>
    <xf numFmtId="0" fontId="4" fillId="0" borderId="0" xfId="0" applyFont="1" applyBorder="1"/>
    <xf numFmtId="0" fontId="1" fillId="0" borderId="1" xfId="204" applyFont="1" applyBorder="1">
      <alignment horizontal="center" vertical="center"/>
    </xf>
    <xf numFmtId="0" fontId="1" fillId="0" borderId="3" xfId="204" applyFont="1" applyBorder="1">
      <alignment horizontal="center" vertical="center"/>
    </xf>
    <xf numFmtId="0" fontId="1" fillId="0" borderId="4" xfId="204" applyFont="1" applyBorder="1">
      <alignment horizontal="center" vertical="center"/>
    </xf>
    <xf numFmtId="0" fontId="1" fillId="0" borderId="4" xfId="221" applyFont="1" applyBorder="1">
      <alignment horizontal="center" vertical="center"/>
      <protection locked="0"/>
    </xf>
    <xf numFmtId="49" fontId="5" fillId="0" borderId="1" xfId="36" applyNumberFormat="1" applyFont="1" applyBorder="1">
      <alignment horizontal="left" vertical="center" wrapText="1"/>
    </xf>
    <xf numFmtId="0" fontId="0" fillId="0" borderId="1" xfId="0" applyFont="1" applyBorder="1"/>
    <xf numFmtId="0" fontId="0" fillId="0" borderId="3" xfId="0" applyFont="1" applyBorder="1"/>
    <xf numFmtId="180" fontId="5" fillId="0" borderId="4" xfId="0" applyNumberFormat="1" applyFont="1" applyBorder="1" applyAlignment="1">
      <alignment horizontal="right" vertical="center"/>
    </xf>
    <xf numFmtId="0" fontId="0" fillId="0" borderId="4" xfId="0" applyFont="1" applyBorder="1"/>
    <xf numFmtId="49" fontId="5" fillId="0" borderId="3" xfId="36" applyNumberFormat="1" applyFont="1" applyBorder="1">
      <alignment horizontal="left" vertical="center" wrapText="1"/>
    </xf>
    <xf numFmtId="49" fontId="1" fillId="0" borderId="0" xfId="208" applyNumberFormat="1" applyFont="1" applyBorder="1"/>
    <xf numFmtId="0" fontId="4" fillId="0" borderId="0" xfId="216" applyFont="1" applyBorder="1"/>
    <xf numFmtId="0" fontId="4" fillId="0" borderId="2" xfId="212" applyFont="1" applyBorder="1">
      <alignment horizontal="center" vertical="center"/>
    </xf>
    <xf numFmtId="0" fontId="4" fillId="0" borderId="6" xfId="213" applyFont="1" applyBorder="1">
      <alignment horizontal="center" vertical="center" wrapText="1"/>
    </xf>
    <xf numFmtId="0" fontId="4" fillId="0" borderId="6" xfId="214" applyFont="1" applyBorder="1">
      <alignment horizontal="center" vertical="center"/>
    </xf>
    <xf numFmtId="0" fontId="3" fillId="0" borderId="1" xfId="194" applyFont="1" applyBorder="1">
      <alignment horizontal="left" vertical="center" wrapText="1"/>
    </xf>
    <xf numFmtId="180" fontId="5" fillId="0" borderId="1" xfId="0" applyNumberFormat="1" applyFont="1" applyBorder="1" applyAlignment="1">
      <alignment horizontal="right" vertical="center"/>
    </xf>
    <xf numFmtId="0" fontId="1" fillId="0" borderId="0" xfId="218" applyFont="1" applyBorder="1">
      <alignment horizontal="right" vertical="center"/>
      <protection locked="0"/>
    </xf>
    <xf numFmtId="0" fontId="4" fillId="0" borderId="3" xfId="210" applyFont="1" applyBorder="1">
      <alignment horizontal="center" vertical="center"/>
    </xf>
    <xf numFmtId="0" fontId="1" fillId="0" borderId="1" xfId="221" applyFont="1" applyBorder="1">
      <alignment horizontal="center" vertical="center"/>
      <protection locked="0"/>
    </xf>
    <xf numFmtId="0" fontId="3" fillId="0" borderId="0" xfId="191" applyFont="1" applyBorder="1">
      <alignment horizontal="right" vertical="center"/>
    </xf>
    <xf numFmtId="0" fontId="4" fillId="0" borderId="1" xfId="185" applyFont="1" applyBorder="1">
      <alignment horizontal="center" vertical="center" wrapText="1"/>
    </xf>
    <xf numFmtId="0" fontId="3" fillId="0" borderId="1" xfId="187" applyFont="1" applyBorder="1">
      <alignment horizontal="center" vertical="center" wrapText="1"/>
      <protection locked="0"/>
    </xf>
    <xf numFmtId="0" fontId="3" fillId="0" borderId="8" xfId="188" applyFont="1" applyBorder="1">
      <alignment vertical="center" wrapText="1"/>
      <protection locked="0"/>
    </xf>
    <xf numFmtId="0" fontId="4" fillId="0" borderId="1" xfId="176" applyFont="1" applyBorder="1">
      <alignment horizontal="center" vertical="center"/>
      <protection locked="0"/>
    </xf>
    <xf numFmtId="0" fontId="4" fillId="0" borderId="1" xfId="177" applyFont="1" applyBorder="1">
      <alignment horizontal="center" vertical="center" wrapText="1"/>
      <protection locked="0"/>
    </xf>
    <xf numFmtId="0" fontId="3" fillId="0" borderId="0" xfId="0" applyFont="1" applyBorder="1" applyAlignment="1" applyProtection="1">
      <alignment horizontal="right" vertical="center"/>
      <protection locked="0"/>
    </xf>
    <xf numFmtId="0" fontId="1" fillId="0" borderId="0" xfId="169" applyFont="1" applyBorder="1">
      <alignment horizontal="right" vertical="center"/>
    </xf>
    <xf numFmtId="0" fontId="7" fillId="0" borderId="0" xfId="171" applyFont="1" applyBorder="1">
      <alignment vertical="top"/>
    </xf>
    <xf numFmtId="0" fontId="4" fillId="0" borderId="0" xfId="168" applyFont="1" applyBorder="1">
      <alignment wrapText="1"/>
    </xf>
    <xf numFmtId="0" fontId="4" fillId="0" borderId="0" xfId="172" applyFont="1" applyBorder="1">
      <protection locked="0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3" fillId="0" borderId="12" xfId="0" applyFont="1" applyBorder="1" applyAlignment="1">
      <alignment horizontal="left" vertical="center" wrapText="1"/>
    </xf>
    <xf numFmtId="0" fontId="3" fillId="0" borderId="10" xfId="0" applyFont="1" applyBorder="1" applyAlignment="1" applyProtection="1">
      <alignment horizontal="right" vertical="center"/>
      <protection locked="0"/>
    </xf>
    <xf numFmtId="0" fontId="3" fillId="0" borderId="11" xfId="0" applyFont="1" applyBorder="1" applyAlignment="1" applyProtection="1">
      <alignment horizontal="right" vertical="center"/>
      <protection locked="0"/>
    </xf>
    <xf numFmtId="0" fontId="9" fillId="0" borderId="11" xfId="0" applyFont="1" applyBorder="1" applyAlignment="1" applyProtection="1">
      <alignment horizontal="right" vertical="center"/>
      <protection locked="0"/>
    </xf>
    <xf numFmtId="0" fontId="3" fillId="0" borderId="12" xfId="0" applyFont="1" applyBorder="1" applyAlignment="1">
      <alignment vertical="center" wrapText="1"/>
    </xf>
    <xf numFmtId="0" fontId="3" fillId="0" borderId="0" xfId="181" applyFont="1" applyBorder="1">
      <alignment horizontal="right" vertical="center"/>
      <protection locked="0"/>
    </xf>
    <xf numFmtId="0" fontId="1" fillId="0" borderId="0" xfId="145" applyFont="1" applyBorder="1">
      <alignment wrapText="1"/>
    </xf>
    <xf numFmtId="0" fontId="1" fillId="0" borderId="0" xfId="132" applyFont="1" applyBorder="1">
      <protection locked="0"/>
    </xf>
    <xf numFmtId="0" fontId="4" fillId="0" borderId="16" xfId="127" applyFont="1" applyBorder="1">
      <alignment horizontal="center" vertical="center" wrapText="1"/>
    </xf>
    <xf numFmtId="0" fontId="4" fillId="0" borderId="16" xfId="131" applyFont="1" applyBorder="1">
      <alignment horizontal="center" vertical="center" wrapText="1"/>
      <protection locked="0"/>
    </xf>
    <xf numFmtId="0" fontId="3" fillId="0" borderId="16" xfId="35" applyFont="1" applyBorder="1">
      <alignment horizontal="left" vertical="center" wrapText="1"/>
    </xf>
    <xf numFmtId="0" fontId="3" fillId="0" borderId="16" xfId="133" applyFont="1" applyBorder="1">
      <alignment horizontal="right" vertical="center"/>
      <protection locked="0"/>
    </xf>
    <xf numFmtId="0" fontId="3" fillId="0" borderId="0" xfId="154" applyFont="1" applyBorder="1">
      <alignment vertical="top" wrapText="1"/>
      <protection locked="0"/>
    </xf>
    <xf numFmtId="0" fontId="3" fillId="0" borderId="0" xfId="155" applyFont="1" applyBorder="1">
      <alignment horizontal="right"/>
      <protection locked="0"/>
    </xf>
    <xf numFmtId="0" fontId="3" fillId="0" borderId="0" xfId="162" applyFont="1" applyBorder="1">
      <alignment horizontal="right" vertical="center" wrapText="1"/>
      <protection locked="0"/>
    </xf>
    <xf numFmtId="0" fontId="3" fillId="0" borderId="0" xfId="160" applyFont="1" applyBorder="1">
      <alignment horizontal="right" vertical="center" wrapText="1"/>
    </xf>
    <xf numFmtId="0" fontId="3" fillId="0" borderId="0" xfId="157" applyFont="1" applyBorder="1">
      <alignment horizontal="right" wrapText="1"/>
      <protection locked="0"/>
    </xf>
    <xf numFmtId="0" fontId="4" fillId="0" borderId="16" xfId="142" applyFont="1" applyBorder="1">
      <alignment horizontal="center" vertical="center"/>
    </xf>
    <xf numFmtId="0" fontId="4" fillId="0" borderId="16" xfId="11" applyFont="1" applyBorder="1">
      <alignment horizontal="center" vertical="center"/>
      <protection locked="0"/>
    </xf>
    <xf numFmtId="0" fontId="3" fillId="0" borderId="16" xfId="152" applyFont="1" applyBorder="1">
      <alignment horizontal="right" vertical="center"/>
    </xf>
    <xf numFmtId="0" fontId="3" fillId="0" borderId="0" xfId="0" applyFont="1" applyBorder="1" applyAlignment="1">
      <alignment horizontal="right"/>
    </xf>
    <xf numFmtId="0" fontId="10" fillId="0" borderId="0" xfId="95" applyFont="1" applyBorder="1">
      <alignment horizontal="right"/>
      <protection locked="0"/>
    </xf>
    <xf numFmtId="49" fontId="10" fillId="0" borderId="0" xfId="119" applyNumberFormat="1" applyFont="1" applyBorder="1">
      <protection locked="0"/>
    </xf>
    <xf numFmtId="0" fontId="1" fillId="0" borderId="0" xfId="140" applyFont="1" applyBorder="1">
      <alignment horizontal="right"/>
    </xf>
    <xf numFmtId="0" fontId="3" fillId="0" borderId="0" xfId="143" applyFont="1" applyBorder="1">
      <alignment horizontal="right"/>
    </xf>
    <xf numFmtId="49" fontId="4" fillId="0" borderId="1" xfId="137" applyNumberFormat="1" applyFont="1" applyBorder="1">
      <alignment horizontal="center" vertical="center"/>
      <protection locked="0"/>
    </xf>
    <xf numFmtId="0" fontId="4" fillId="0" borderId="1" xfId="166" applyFont="1" applyBorder="1">
      <alignment horizontal="center" vertical="center"/>
    </xf>
    <xf numFmtId="0" fontId="3" fillId="0" borderId="1" xfId="205" applyFont="1" applyBorder="1">
      <alignment horizontal="left" vertical="center" wrapText="1"/>
      <protection locked="0"/>
    </xf>
    <xf numFmtId="0" fontId="1" fillId="0" borderId="0" xfId="0" applyFont="1" applyBorder="1" applyAlignment="1">
      <alignment horizontal="right"/>
    </xf>
    <xf numFmtId="0" fontId="4" fillId="0" borderId="1" xfId="0" applyFont="1" applyBorder="1" applyAlignment="1">
      <alignment horizontal="center" vertical="center"/>
    </xf>
    <xf numFmtId="0" fontId="12" fillId="0" borderId="0" xfId="0" applyFont="1" applyBorder="1"/>
    <xf numFmtId="0" fontId="1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 applyProtection="1">
      <alignment horizontal="center" vertical="center"/>
      <protection locked="0"/>
    </xf>
    <xf numFmtId="0" fontId="15" fillId="0" borderId="1" xfId="0" applyFont="1" applyBorder="1" applyAlignment="1" applyProtection="1">
      <alignment horizontal="center" vertical="center" wrapText="1"/>
      <protection locked="0"/>
    </xf>
    <xf numFmtId="0" fontId="3" fillId="0" borderId="1" xfId="186" applyFont="1" applyBorder="1">
      <alignment vertical="center" wrapText="1"/>
    </xf>
    <xf numFmtId="0" fontId="3" fillId="0" borderId="1" xfId="178" applyFont="1" applyBorder="1">
      <alignment horizontal="center" vertical="center" wrapText="1"/>
    </xf>
    <xf numFmtId="0" fontId="3" fillId="0" borderId="1" xfId="180" applyFont="1" applyBorder="1">
      <alignment horizontal="center" vertical="center"/>
      <protection locked="0"/>
    </xf>
    <xf numFmtId="0" fontId="13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7" fillId="0" borderId="1" xfId="0" applyFont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vertical="top"/>
    </xf>
    <xf numFmtId="0" fontId="3" fillId="0" borderId="0" xfId="0" applyFont="1" applyBorder="1" applyAlignment="1">
      <alignment horizontal="right" vertical="center"/>
    </xf>
    <xf numFmtId="0" fontId="1" fillId="0" borderId="0" xfId="101" applyFont="1" applyBorder="1">
      <alignment vertical="top"/>
      <protection locked="0"/>
    </xf>
    <xf numFmtId="49" fontId="1" fillId="0" borderId="0" xfId="106" applyNumberFormat="1" applyFont="1" applyBorder="1">
      <protection locked="0"/>
    </xf>
    <xf numFmtId="0" fontId="1" fillId="0" borderId="0" xfId="0" applyFont="1" applyBorder="1" applyProtection="1">
      <protection locked="0"/>
    </xf>
    <xf numFmtId="0" fontId="4" fillId="0" borderId="0" xfId="0" applyFont="1" applyBorder="1" applyProtection="1">
      <protection locked="0"/>
    </xf>
    <xf numFmtId="0" fontId="3" fillId="0" borderId="1" xfId="89" applyFont="1" applyBorder="1">
      <alignment horizontal="left" vertical="center"/>
    </xf>
    <xf numFmtId="180" fontId="5" fillId="0" borderId="1" xfId="0" applyNumberFormat="1" applyFont="1" applyFill="1" applyBorder="1" applyAlignment="1">
      <alignment horizontal="right" vertical="center"/>
    </xf>
    <xf numFmtId="49" fontId="5" fillId="0" borderId="1" xfId="36" applyNumberFormat="1" applyFont="1" applyBorder="1" applyAlignment="1">
      <alignment horizontal="left" vertical="center" wrapText="1" indent="1"/>
    </xf>
    <xf numFmtId="0" fontId="1" fillId="0" borderId="1" xfId="174" applyFont="1" applyBorder="1">
      <alignment horizontal="center"/>
    </xf>
    <xf numFmtId="0" fontId="1" fillId="0" borderId="1" xfId="118" applyFont="1" applyFill="1" applyBorder="1" applyAlignment="1">
      <alignment horizontal="center"/>
    </xf>
    <xf numFmtId="0" fontId="1" fillId="0" borderId="0" xfId="113" applyFont="1" applyBorder="1">
      <alignment horizontal="center" wrapText="1"/>
    </xf>
    <xf numFmtId="0" fontId="3" fillId="0" borderId="0" xfId="161" applyFont="1" applyBorder="1">
      <alignment horizontal="right" wrapText="1"/>
    </xf>
    <xf numFmtId="0" fontId="20" fillId="0" borderId="1" xfId="115" applyFont="1" applyBorder="1">
      <alignment horizontal="center" vertical="center" wrapText="1"/>
    </xf>
    <xf numFmtId="0" fontId="20" fillId="0" borderId="1" xfId="116" applyFont="1" applyBorder="1">
      <alignment horizontal="center" vertical="center" wrapText="1"/>
    </xf>
    <xf numFmtId="0" fontId="1" fillId="0" borderId="0" xfId="13" applyFont="1" applyBorder="1">
      <alignment vertical="top"/>
    </xf>
    <xf numFmtId="49" fontId="4" fillId="0" borderId="1" xfId="67" applyNumberFormat="1" applyFont="1" applyBorder="1">
      <alignment horizontal="center" vertical="center"/>
    </xf>
    <xf numFmtId="49" fontId="5" fillId="0" borderId="1" xfId="36" applyNumberFormat="1" applyFont="1" applyBorder="1" applyAlignment="1">
      <alignment horizontal="left" vertical="center" wrapText="1" indent="2"/>
    </xf>
    <xf numFmtId="49" fontId="5" fillId="0" borderId="1" xfId="36" applyNumberFormat="1" applyFont="1" applyBorder="1" applyAlignment="1">
      <alignment horizontal="center" vertical="center" wrapText="1"/>
    </xf>
    <xf numFmtId="0" fontId="4" fillId="0" borderId="1" xfId="142" applyFont="1" applyBorder="1">
      <alignment horizontal="center" vertical="center"/>
    </xf>
    <xf numFmtId="0" fontId="4" fillId="0" borderId="1" xfId="11" applyFont="1" applyBorder="1">
      <alignment horizontal="center" vertical="center"/>
      <protection locked="0"/>
    </xf>
    <xf numFmtId="3" fontId="4" fillId="0" borderId="1" xfId="104" applyNumberFormat="1" applyFont="1" applyBorder="1">
      <alignment horizontal="center" vertical="center"/>
      <protection locked="0"/>
    </xf>
    <xf numFmtId="3" fontId="4" fillId="0" borderId="1" xfId="100" applyNumberFormat="1" applyFont="1" applyBorder="1">
      <alignment horizontal="center" vertical="center"/>
    </xf>
    <xf numFmtId="0" fontId="4" fillId="0" borderId="1" xfId="131" applyFont="1" applyBorder="1">
      <alignment horizontal="center" vertical="center" wrapText="1"/>
      <protection locked="0"/>
    </xf>
    <xf numFmtId="3" fontId="4" fillId="0" borderId="1" xfId="108" applyNumberFormat="1" applyFont="1" applyBorder="1">
      <alignment horizontal="center" vertical="top"/>
      <protection locked="0"/>
    </xf>
    <xf numFmtId="0" fontId="1" fillId="0" borderId="1" xfId="109" applyFont="1" applyBorder="1">
      <alignment horizontal="center" vertical="top"/>
    </xf>
    <xf numFmtId="0" fontId="1" fillId="0" borderId="1" xfId="112" applyFont="1" applyBorder="1">
      <alignment horizontal="center" vertical="center"/>
    </xf>
    <xf numFmtId="3" fontId="1" fillId="0" borderId="1" xfId="44" applyNumberFormat="1" applyFont="1" applyBorder="1">
      <alignment horizontal="center" vertical="center"/>
    </xf>
    <xf numFmtId="3" fontId="1" fillId="0" borderId="1" xfId="47" applyNumberFormat="1" applyFont="1" applyBorder="1">
      <alignment horizontal="center" vertical="center"/>
    </xf>
    <xf numFmtId="0" fontId="1" fillId="0" borderId="1" xfId="71" applyFont="1" applyBorder="1">
      <alignment horizontal="center" vertical="center" wrapText="1"/>
      <protection locked="0"/>
    </xf>
    <xf numFmtId="3" fontId="1" fillId="0" borderId="1" xfId="81" applyNumberFormat="1" applyFont="1" applyBorder="1">
      <alignment horizontal="center" vertical="center"/>
    </xf>
    <xf numFmtId="3" fontId="1" fillId="0" borderId="1" xfId="86" applyNumberFormat="1" applyFont="1" applyBorder="1">
      <alignment horizontal="center" vertical="center"/>
    </xf>
    <xf numFmtId="0" fontId="21" fillId="0" borderId="0" xfId="2" applyFont="1" applyBorder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3" fillId="0" borderId="0" xfId="143" quotePrefix="1" applyFont="1" applyBorder="1">
      <alignment horizontal="right"/>
    </xf>
    <xf numFmtId="0" fontId="3" fillId="0" borderId="0" xfId="191" quotePrefix="1" applyFont="1" applyBorder="1">
      <alignment horizontal="right" vertical="center"/>
    </xf>
    <xf numFmtId="0" fontId="3" fillId="0" borderId="0" xfId="0" quotePrefix="1" applyFont="1" applyBorder="1" applyAlignment="1">
      <alignment horizontal="right"/>
    </xf>
    <xf numFmtId="0" fontId="3" fillId="0" borderId="0" xfId="161" quotePrefix="1" applyFont="1" applyBorder="1">
      <alignment horizontal="right" wrapText="1"/>
    </xf>
    <xf numFmtId="0" fontId="3" fillId="0" borderId="0" xfId="155" quotePrefix="1" applyFont="1" applyBorder="1">
      <alignment horizontal="right"/>
      <protection locked="0"/>
    </xf>
    <xf numFmtId="0" fontId="3" fillId="0" borderId="0" xfId="0" quotePrefix="1" applyFont="1" applyBorder="1" applyAlignment="1">
      <alignment horizontal="right" wrapText="1"/>
    </xf>
    <xf numFmtId="0" fontId="1" fillId="0" borderId="0" xfId="0" quotePrefix="1" applyFont="1" applyBorder="1" applyAlignment="1" applyProtection="1">
      <alignment horizontal="right"/>
      <protection locked="0"/>
    </xf>
    <xf numFmtId="0" fontId="6" fillId="0" borderId="0" xfId="153" applyFont="1" applyBorder="1">
      <alignment horizontal="center" vertical="center"/>
    </xf>
    <xf numFmtId="0" fontId="2" fillId="0" borderId="0" xfId="48" applyFont="1" applyBorder="1">
      <alignment horizontal="center" vertical="top"/>
    </xf>
    <xf numFmtId="0" fontId="3" fillId="0" borderId="0" xfId="184" applyFont="1" applyBorder="1">
      <alignment horizontal="left" vertical="center"/>
    </xf>
    <xf numFmtId="0" fontId="21" fillId="0" borderId="0" xfId="2" applyFont="1" applyBorder="1">
      <alignment horizontal="center" vertical="center"/>
    </xf>
    <xf numFmtId="0" fontId="4" fillId="0" borderId="1" xfId="210" applyFont="1" applyBorder="1">
      <alignment horizontal="center" vertical="center"/>
    </xf>
    <xf numFmtId="0" fontId="4" fillId="0" borderId="1" xfId="220" applyFont="1" applyBorder="1">
      <alignment horizontal="center" vertical="center"/>
    </xf>
    <xf numFmtId="0" fontId="4" fillId="0" borderId="1" xfId="212" applyFont="1" applyBorder="1">
      <alignment horizontal="center" vertical="center"/>
    </xf>
    <xf numFmtId="0" fontId="4" fillId="0" borderId="1" xfId="214" applyFont="1" applyBorder="1">
      <alignment horizontal="center" vertical="center"/>
    </xf>
    <xf numFmtId="0" fontId="3" fillId="0" borderId="0" xfId="157" applyFont="1" applyBorder="1">
      <alignment horizontal="right" wrapText="1"/>
      <protection locked="0"/>
    </xf>
    <xf numFmtId="0" fontId="1" fillId="0" borderId="0" xfId="218" applyFont="1" applyBorder="1">
      <alignment horizontal="right" vertical="center"/>
      <protection locked="0"/>
    </xf>
    <xf numFmtId="0" fontId="6" fillId="0" borderId="0" xfId="65" applyFont="1" applyBorder="1">
      <alignment horizontal="center" vertical="center"/>
      <protection locked="0"/>
    </xf>
    <xf numFmtId="0" fontId="2" fillId="0" borderId="0" xfId="199" applyFont="1" applyBorder="1">
      <alignment horizontal="center" vertical="center"/>
    </xf>
    <xf numFmtId="0" fontId="2" fillId="0" borderId="0" xfId="179" applyFont="1" applyBorder="1">
      <alignment horizontal="center" vertical="center"/>
      <protection locked="0"/>
    </xf>
    <xf numFmtId="0" fontId="3" fillId="0" borderId="0" xfId="0" applyFont="1" applyBorder="1" applyAlignment="1">
      <alignment horizontal="left" vertical="center"/>
    </xf>
    <xf numFmtId="0" fontId="4" fillId="0" borderId="0" xfId="216" applyFont="1" applyBorder="1"/>
    <xf numFmtId="0" fontId="3" fillId="0" borderId="0" xfId="157" quotePrefix="1" applyFont="1" applyBorder="1">
      <alignment horizontal="right" wrapText="1"/>
      <protection locked="0"/>
    </xf>
    <xf numFmtId="0" fontId="1" fillId="0" borderId="0" xfId="219" applyFont="1" applyBorder="1">
      <alignment horizontal="right"/>
      <protection locked="0"/>
    </xf>
    <xf numFmtId="0" fontId="1" fillId="0" borderId="1" xfId="51" applyFont="1" applyBorder="1">
      <alignment horizontal="center" vertical="center" wrapText="1"/>
      <protection locked="0"/>
    </xf>
    <xf numFmtId="0" fontId="1" fillId="0" borderId="1" xfId="25" applyFont="1" applyBorder="1">
      <alignment horizontal="center" vertical="center" wrapText="1"/>
    </xf>
    <xf numFmtId="0" fontId="1" fillId="0" borderId="1" xfId="110" applyFont="1" applyBorder="1">
      <alignment horizontal="center" vertical="center"/>
      <protection locked="0"/>
    </xf>
    <xf numFmtId="0" fontId="1" fillId="0" borderId="1" xfId="73" applyFont="1" applyBorder="1">
      <alignment horizontal="center" vertical="center" wrapText="1"/>
    </xf>
    <xf numFmtId="0" fontId="1" fillId="0" borderId="1" xfId="92" applyFont="1" applyBorder="1">
      <alignment horizontal="center" vertical="center" wrapText="1"/>
      <protection locked="0"/>
    </xf>
    <xf numFmtId="0" fontId="1" fillId="0" borderId="1" xfId="72" applyFont="1" applyBorder="1">
      <alignment horizontal="center" vertical="center"/>
      <protection locked="0"/>
    </xf>
    <xf numFmtId="0" fontId="1" fillId="0" borderId="1" xfId="63" applyFont="1" applyBorder="1">
      <alignment horizontal="center" vertical="center" wrapText="1"/>
    </xf>
    <xf numFmtId="0" fontId="1" fillId="0" borderId="1" xfId="99" applyFont="1" applyBorder="1">
      <alignment horizontal="center" vertical="center" wrapText="1"/>
    </xf>
    <xf numFmtId="0" fontId="3" fillId="0" borderId="1" xfId="69" applyFont="1" applyBorder="1">
      <alignment horizontal="center" vertical="center"/>
      <protection locked="0"/>
    </xf>
    <xf numFmtId="0" fontId="3" fillId="0" borderId="1" xfId="43" applyFont="1" applyBorder="1">
      <alignment horizontal="right" vertical="center"/>
      <protection locked="0"/>
    </xf>
    <xf numFmtId="0" fontId="1" fillId="0" borderId="1" xfId="4" applyFont="1" applyBorder="1">
      <alignment horizontal="center" vertical="center" wrapText="1"/>
      <protection locked="0"/>
    </xf>
    <xf numFmtId="0" fontId="1" fillId="0" borderId="1" xfId="66" applyFont="1" applyBorder="1">
      <alignment horizontal="center" vertical="center" wrapText="1"/>
    </xf>
    <xf numFmtId="0" fontId="1" fillId="0" borderId="1" xfId="68" applyFont="1" applyBorder="1">
      <alignment horizontal="center" vertical="center"/>
    </xf>
    <xf numFmtId="0" fontId="1" fillId="0" borderId="1" xfId="21" applyFont="1" applyBorder="1">
      <alignment horizontal="center" vertical="center" wrapText="1"/>
      <protection locked="0"/>
    </xf>
    <xf numFmtId="0" fontId="1" fillId="0" borderId="1" xfId="23" applyFont="1" applyBorder="1">
      <alignment horizontal="center" vertical="center" wrapText="1"/>
    </xf>
    <xf numFmtId="0" fontId="1" fillId="0" borderId="1" xfId="28" applyFont="1" applyBorder="1">
      <alignment horizontal="center" vertical="center"/>
    </xf>
    <xf numFmtId="0" fontId="1" fillId="0" borderId="1" xfId="78" applyFont="1" applyBorder="1">
      <alignment horizontal="center" vertical="center" wrapText="1"/>
      <protection locked="0"/>
    </xf>
    <xf numFmtId="0" fontId="1" fillId="0" borderId="1" xfId="14" applyFont="1" applyBorder="1">
      <alignment horizontal="center" vertical="center"/>
      <protection locked="0"/>
    </xf>
    <xf numFmtId="0" fontId="1" fillId="0" borderId="1" xfId="79" applyFont="1" applyBorder="1">
      <alignment horizontal="center" vertical="center"/>
      <protection locked="0"/>
    </xf>
    <xf numFmtId="0" fontId="1" fillId="0" borderId="1" xfId="105" applyFont="1" applyBorder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3" fillId="0" borderId="0" xfId="94" applyFont="1" applyBorder="1">
      <alignment horizontal="left" vertical="center" wrapText="1"/>
      <protection locked="0"/>
    </xf>
    <xf numFmtId="0" fontId="4" fillId="0" borderId="0" xfId="165" applyFont="1" applyBorder="1">
      <alignment horizontal="left" vertical="center" wrapText="1"/>
    </xf>
    <xf numFmtId="0" fontId="4" fillId="0" borderId="0" xfId="168" applyFont="1" applyBorder="1">
      <alignment wrapText="1"/>
    </xf>
    <xf numFmtId="0" fontId="4" fillId="0" borderId="0" xfId="0" applyFont="1" applyBorder="1"/>
    <xf numFmtId="0" fontId="4" fillId="0" borderId="1" xfId="217" applyFont="1" applyBorder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190" applyFont="1" applyBorder="1">
      <alignment horizontal="center" vertical="center" wrapText="1"/>
    </xf>
    <xf numFmtId="0" fontId="4" fillId="0" borderId="1" xfId="192" applyFont="1" applyBorder="1">
      <alignment horizontal="center" vertical="center" wrapText="1"/>
    </xf>
    <xf numFmtId="0" fontId="1" fillId="0" borderId="1" xfId="97" applyFont="1" applyBorder="1">
      <alignment horizontal="center" vertical="center" wrapText="1"/>
      <protection locked="0"/>
    </xf>
    <xf numFmtId="0" fontId="1" fillId="0" borderId="1" xfId="0" applyFont="1" applyBorder="1" applyAlignment="1">
      <alignment horizontal="center" vertical="center" wrapText="1"/>
    </xf>
    <xf numFmtId="0" fontId="4" fillId="0" borderId="1" xfId="209" applyFont="1" applyBorder="1">
      <alignment horizontal="center" vertical="center" wrapText="1"/>
    </xf>
    <xf numFmtId="0" fontId="4" fillId="0" borderId="1" xfId="125" applyFont="1" applyBorder="1">
      <alignment horizontal="center" vertical="center" wrapText="1"/>
    </xf>
    <xf numFmtId="0" fontId="4" fillId="0" borderId="1" xfId="142" applyFont="1" applyBorder="1">
      <alignment horizontal="center" vertical="center"/>
    </xf>
    <xf numFmtId="0" fontId="4" fillId="0" borderId="1" xfId="33" applyFont="1" applyBorder="1">
      <alignment horizontal="center" vertical="center"/>
    </xf>
    <xf numFmtId="0" fontId="1" fillId="0" borderId="1" xfId="102" applyFont="1" applyBorder="1">
      <alignment horizontal="center" vertical="center"/>
    </xf>
    <xf numFmtId="0" fontId="4" fillId="0" borderId="1" xfId="130" applyFont="1" applyBorder="1">
      <alignment horizontal="center" vertical="center" wrapText="1"/>
      <protection locked="0"/>
    </xf>
    <xf numFmtId="0" fontId="4" fillId="0" borderId="1" xfId="11" applyFont="1" applyBorder="1">
      <alignment horizontal="center" vertical="center"/>
      <protection locked="0"/>
    </xf>
    <xf numFmtId="0" fontId="6" fillId="0" borderId="0" xfId="0" applyFont="1" applyBorder="1" applyAlignment="1">
      <alignment horizontal="center" vertical="center"/>
    </xf>
    <xf numFmtId="0" fontId="3" fillId="0" borderId="0" xfId="200" applyFont="1" applyBorder="1">
      <alignment horizontal="left" vertical="center"/>
      <protection locked="0"/>
    </xf>
    <xf numFmtId="0" fontId="11" fillId="0" borderId="0" xfId="141" applyFont="1" applyBorder="1">
      <alignment horizontal="center" vertical="center"/>
    </xf>
    <xf numFmtId="0" fontId="3" fillId="0" borderId="0" xfId="0" applyFont="1" applyBorder="1" applyAlignment="1" applyProtection="1">
      <alignment horizontal="left" vertical="center"/>
      <protection locked="0"/>
    </xf>
    <xf numFmtId="0" fontId="0" fillId="0" borderId="0" xfId="0" applyFont="1" applyBorder="1"/>
    <xf numFmtId="49" fontId="4" fillId="0" borderId="1" xfId="3" applyNumberFormat="1" applyFont="1" applyBorder="1">
      <alignment horizontal="center" vertical="center" wrapText="1"/>
    </xf>
    <xf numFmtId="49" fontId="4" fillId="0" borderId="1" xfId="31" applyNumberFormat="1" applyFont="1" applyBorder="1">
      <alignment horizontal="center" vertical="center" wrapText="1"/>
    </xf>
    <xf numFmtId="0" fontId="4" fillId="0" borderId="1" xfId="173" applyFont="1" applyBorder="1">
      <alignment horizontal="center" vertical="center"/>
      <protection locked="0"/>
    </xf>
    <xf numFmtId="0" fontId="1" fillId="0" borderId="1" xfId="0" applyFont="1" applyBorder="1" applyAlignment="1">
      <alignment horizontal="center" vertical="center"/>
    </xf>
    <xf numFmtId="0" fontId="1" fillId="0" borderId="1" xfId="55" applyFont="1" applyBorder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0" xfId="206" applyFont="1" applyBorder="1">
      <alignment horizontal="left" vertical="center"/>
    </xf>
    <xf numFmtId="0" fontId="18" fillId="0" borderId="0" xfId="114" applyFont="1" applyBorder="1">
      <alignment horizontal="center" vertical="center" wrapText="1"/>
    </xf>
    <xf numFmtId="0" fontId="19" fillId="0" borderId="0" xfId="114" applyFont="1" applyBorder="1">
      <alignment horizontal="center" vertical="center" wrapText="1"/>
    </xf>
    <xf numFmtId="0" fontId="1" fillId="0" borderId="0" xfId="113" applyFont="1" applyBorder="1">
      <alignment horizontal="center" wrapText="1"/>
    </xf>
    <xf numFmtId="0" fontId="1" fillId="0" borderId="0" xfId="145" applyFont="1" applyBorder="1">
      <alignment wrapText="1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Border="1" applyAlignment="1" applyProtection="1">
      <alignment horizontal="center" vertical="center"/>
      <protection locked="0"/>
    </xf>
    <xf numFmtId="0" fontId="4" fillId="0" borderId="0" xfId="6" applyFont="1" applyBorder="1">
      <alignment horizontal="left" vertical="center"/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>
      <alignment horizontal="center" vertical="center"/>
    </xf>
    <xf numFmtId="0" fontId="4" fillId="0" borderId="1" xfId="149" applyFont="1" applyFill="1" applyBorder="1" applyAlignment="1">
      <alignment horizontal="center" vertical="center" wrapText="1"/>
      <protection locked="0"/>
    </xf>
    <xf numFmtId="0" fontId="4" fillId="0" borderId="1" xfId="117" applyFont="1" applyFill="1" applyBorder="1" applyAlignment="1">
      <alignment horizontal="center" vertical="center" wrapText="1"/>
      <protection locked="0"/>
    </xf>
    <xf numFmtId="0" fontId="4" fillId="0" borderId="1" xfId="107" applyFont="1" applyFill="1" applyBorder="1" applyAlignment="1">
      <alignment horizontal="center" vertical="center" wrapText="1"/>
      <protection locked="0"/>
    </xf>
    <xf numFmtId="0" fontId="1" fillId="0" borderId="1" xfId="7" applyFont="1" applyFill="1" applyBorder="1" applyAlignment="1">
      <alignment horizontal="center" vertical="center" wrapText="1"/>
      <protection locked="0"/>
    </xf>
    <xf numFmtId="0" fontId="3" fillId="0" borderId="1" xfId="103" applyFont="1" applyFill="1" applyBorder="1" applyAlignment="1">
      <alignment horizontal="left" vertical="center"/>
      <protection locked="0"/>
    </xf>
    <xf numFmtId="0" fontId="3" fillId="0" borderId="1" xfId="10" applyFont="1" applyFill="1" applyBorder="1" applyAlignment="1">
      <alignment horizontal="left" vertical="center"/>
      <protection locked="0"/>
    </xf>
    <xf numFmtId="0" fontId="4" fillId="0" borderId="1" xfId="201" applyFont="1" applyFill="1" applyBorder="1" applyAlignment="1">
      <alignment horizontal="center" vertical="center" wrapText="1"/>
      <protection locked="0"/>
    </xf>
    <xf numFmtId="0" fontId="4" fillId="0" borderId="1" xfId="202" applyFont="1" applyFill="1" applyBorder="1" applyAlignment="1">
      <alignment horizontal="center" vertical="center" wrapText="1"/>
      <protection locked="0"/>
    </xf>
    <xf numFmtId="0" fontId="4" fillId="0" borderId="1" xfId="196" applyFont="1" applyFill="1" applyBorder="1" applyAlignment="1">
      <alignment horizontal="center" vertical="center"/>
    </xf>
    <xf numFmtId="0" fontId="4" fillId="0" borderId="1" xfId="85" applyFont="1" applyFill="1" applyBorder="1" applyAlignment="1">
      <alignment horizontal="center" vertical="center"/>
      <protection locked="0"/>
    </xf>
    <xf numFmtId="0" fontId="4" fillId="0" borderId="1" xfId="1" applyFont="1" applyFill="1" applyBorder="1" applyAlignment="1">
      <alignment horizontal="center" vertical="center"/>
      <protection locked="0"/>
    </xf>
    <xf numFmtId="0" fontId="4" fillId="0" borderId="1" xfId="203" applyFont="1" applyFill="1" applyBorder="1" applyAlignment="1">
      <alignment horizontal="center" vertical="center" wrapText="1"/>
      <protection locked="0"/>
    </xf>
    <xf numFmtId="0" fontId="4" fillId="0" borderId="0" xfId="0" applyFont="1" applyBorder="1" applyAlignment="1">
      <alignment horizontal="left" vertical="center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3" fillId="0" borderId="1" xfId="195" applyFont="1" applyBorder="1">
      <alignment horizontal="left" vertical="center"/>
    </xf>
    <xf numFmtId="0" fontId="3" fillId="0" borderId="1" xfId="197" applyFont="1" applyBorder="1">
      <alignment horizontal="left" vertical="center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211" applyFont="1" applyBorder="1">
      <alignment horizontal="center" vertical="center" wrapText="1"/>
    </xf>
    <xf numFmtId="0" fontId="4" fillId="0" borderId="1" xfId="128" applyFont="1" applyBorder="1">
      <alignment horizontal="center" vertical="center"/>
    </xf>
    <xf numFmtId="0" fontId="4" fillId="0" borderId="1" xfId="124" applyFont="1" applyBorder="1">
      <alignment horizontal="center" vertical="center" wrapText="1"/>
      <protection locked="0"/>
    </xf>
    <xf numFmtId="0" fontId="0" fillId="0" borderId="1" xfId="0" applyFont="1" applyBorder="1" applyAlignment="1">
      <alignment horizontal="center" vertical="center"/>
    </xf>
    <xf numFmtId="49" fontId="5" fillId="0" borderId="1" xfId="36" applyNumberFormat="1" applyFont="1" applyBorder="1">
      <alignment horizontal="left" vertical="center" wrapText="1"/>
    </xf>
    <xf numFmtId="0" fontId="11" fillId="0" borderId="0" xfId="96" applyFont="1" applyBorder="1">
      <alignment horizontal="center" vertical="center" wrapText="1"/>
      <protection locked="0"/>
    </xf>
    <xf numFmtId="0" fontId="11" fillId="0" borderId="0" xfId="138" applyFont="1" applyBorder="1">
      <alignment horizontal="center" vertical="center"/>
      <protection locked="0"/>
    </xf>
    <xf numFmtId="0" fontId="11" fillId="0" borderId="0" xfId="0" applyFont="1" applyBorder="1" applyAlignment="1">
      <alignment horizontal="center" vertical="center"/>
    </xf>
    <xf numFmtId="0" fontId="10" fillId="0" borderId="0" xfId="95" applyFont="1" applyBorder="1">
      <alignment horizontal="right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1" xfId="139" applyFont="1" applyBorder="1">
      <alignment horizontal="center" vertical="center"/>
      <protection locked="0"/>
    </xf>
    <xf numFmtId="49" fontId="4" fillId="0" borderId="1" xfId="120" applyNumberFormat="1" applyFont="1" applyBorder="1">
      <alignment horizontal="center" vertical="center" wrapText="1"/>
      <protection locked="0"/>
    </xf>
    <xf numFmtId="49" fontId="4" fillId="0" borderId="1" xfId="121" applyNumberFormat="1" applyFont="1" applyBorder="1">
      <alignment horizontal="center" vertical="center" wrapText="1"/>
      <protection locked="0"/>
    </xf>
    <xf numFmtId="0" fontId="4" fillId="0" borderId="3" xfId="210" applyFont="1" applyBorder="1">
      <alignment horizontal="center" vertical="center"/>
    </xf>
    <xf numFmtId="0" fontId="4" fillId="0" borderId="7" xfId="217" applyFont="1" applyBorder="1">
      <alignment horizontal="center" vertical="center"/>
    </xf>
    <xf numFmtId="0" fontId="4" fillId="0" borderId="8" xfId="220" applyFont="1" applyBorder="1">
      <alignment horizontal="center" vertical="center"/>
    </xf>
    <xf numFmtId="0" fontId="1" fillId="0" borderId="7" xfId="110" applyFont="1" applyBorder="1">
      <alignment horizontal="center" vertical="center"/>
      <protection locked="0"/>
    </xf>
    <xf numFmtId="0" fontId="1" fillId="0" borderId="8" xfId="139" applyFont="1" applyBorder="1">
      <alignment horizontal="center" vertical="center"/>
      <protection locked="0"/>
    </xf>
    <xf numFmtId="0" fontId="4" fillId="0" borderId="2" xfId="98" applyFont="1" applyBorder="1">
      <alignment horizontal="center" vertical="center"/>
      <protection locked="0"/>
    </xf>
    <xf numFmtId="0" fontId="4" fillId="0" borderId="5" xfId="1" applyFont="1" applyBorder="1">
      <alignment horizontal="center" vertical="center"/>
      <protection locked="0"/>
    </xf>
    <xf numFmtId="49" fontId="4" fillId="0" borderId="2" xfId="120" applyNumberFormat="1" applyFont="1" applyBorder="1">
      <alignment horizontal="center" vertical="center" wrapText="1"/>
      <protection locked="0"/>
    </xf>
    <xf numFmtId="49" fontId="4" fillId="0" borderId="5" xfId="121" applyNumberFormat="1" applyFont="1" applyBorder="1">
      <alignment horizontal="center" vertical="center" wrapText="1"/>
      <protection locked="0"/>
    </xf>
    <xf numFmtId="0" fontId="6" fillId="0" borderId="0" xfId="183" applyFont="1" applyBorder="1">
      <alignment horizontal="center" vertical="center" wrapText="1"/>
    </xf>
    <xf numFmtId="0" fontId="4" fillId="0" borderId="7" xfId="190" applyFont="1" applyBorder="1">
      <alignment horizontal="center" vertical="center" wrapText="1"/>
    </xf>
    <xf numFmtId="0" fontId="4" fillId="0" borderId="7" xfId="149" applyFont="1" applyBorder="1">
      <alignment horizontal="center" vertical="center" wrapText="1"/>
      <protection locked="0"/>
    </xf>
    <xf numFmtId="0" fontId="4" fillId="0" borderId="7" xfId="156" applyFont="1" applyBorder="1">
      <alignment horizontal="center" vertical="center"/>
      <protection locked="0"/>
    </xf>
    <xf numFmtId="0" fontId="4" fillId="0" borderId="8" xfId="192" applyFont="1" applyBorder="1">
      <alignment horizontal="center" vertical="center" wrapText="1"/>
    </xf>
    <xf numFmtId="0" fontId="4" fillId="0" borderId="13" xfId="150" applyFont="1" applyBorder="1">
      <alignment horizontal="center" vertical="center" wrapText="1"/>
    </xf>
    <xf numFmtId="0" fontId="4" fillId="0" borderId="13" xfId="158" applyFont="1" applyBorder="1">
      <alignment horizontal="center" vertical="center"/>
      <protection locked="0"/>
    </xf>
    <xf numFmtId="0" fontId="4" fillId="0" borderId="13" xfId="159" applyFont="1" applyBorder="1">
      <alignment horizontal="center" vertical="center" wrapText="1"/>
      <protection locked="0"/>
    </xf>
    <xf numFmtId="0" fontId="4" fillId="0" borderId="16" xfId="127" applyFont="1" applyBorder="1">
      <alignment horizontal="center" vertical="center" wrapText="1"/>
    </xf>
    <xf numFmtId="0" fontId="3" fillId="0" borderId="12" xfId="147" applyFont="1" applyBorder="1">
      <alignment horizontal="center" vertical="center"/>
    </xf>
    <xf numFmtId="0" fontId="3" fillId="0" borderId="13" xfId="129" applyFont="1" applyBorder="1">
      <alignment horizontal="left" vertical="center"/>
    </xf>
    <xf numFmtId="0" fontId="3" fillId="0" borderId="16" xfId="152" applyFont="1" applyBorder="1">
      <alignment horizontal="right" vertical="center"/>
    </xf>
    <xf numFmtId="0" fontId="4" fillId="0" borderId="2" xfId="209" applyFont="1" applyBorder="1">
      <alignment horizontal="center" vertical="center" wrapText="1"/>
    </xf>
    <xf numFmtId="0" fontId="4" fillId="0" borderId="5" xfId="211" applyFont="1" applyBorder="1">
      <alignment horizontal="center" vertical="center" wrapText="1"/>
    </xf>
    <xf numFmtId="0" fontId="4" fillId="0" borderId="6" xfId="213" applyFont="1" applyBorder="1">
      <alignment horizontal="center" vertical="center" wrapText="1"/>
    </xf>
    <xf numFmtId="0" fontId="4" fillId="0" borderId="14" xfId="125" applyFont="1" applyBorder="1">
      <alignment horizontal="center" vertical="center" wrapText="1"/>
    </xf>
    <xf numFmtId="0" fontId="4" fillId="0" borderId="15" xfId="126" applyFont="1" applyBorder="1">
      <alignment horizontal="center" vertical="center" wrapText="1"/>
    </xf>
    <xf numFmtId="0" fontId="4" fillId="0" borderId="15" xfId="9" applyFont="1" applyBorder="1">
      <alignment horizontal="center" vertical="center" wrapText="1"/>
      <protection locked="0"/>
    </xf>
    <xf numFmtId="0" fontId="4" fillId="0" borderId="16" xfId="131" applyFont="1" applyBorder="1">
      <alignment horizontal="center" vertical="center" wrapText="1"/>
      <protection locked="0"/>
    </xf>
    <xf numFmtId="0" fontId="2" fillId="0" borderId="0" xfId="123" applyFont="1" applyBorder="1">
      <alignment horizontal="center" vertical="center" wrapText="1"/>
    </xf>
    <xf numFmtId="0" fontId="2" fillId="0" borderId="0" xfId="148" applyFont="1" applyBorder="1">
      <alignment horizontal="center" vertical="center" wrapText="1"/>
      <protection locked="0"/>
    </xf>
    <xf numFmtId="0" fontId="3" fillId="0" borderId="0" xfId="146" applyFont="1" applyBorder="1">
      <alignment horizontal="left" vertical="center" wrapText="1"/>
    </xf>
    <xf numFmtId="0" fontId="3" fillId="0" borderId="16" xfId="8" applyFont="1" applyBorder="1">
      <alignment horizontal="left" vertical="center"/>
    </xf>
    <xf numFmtId="0" fontId="4" fillId="0" borderId="14" xfId="130" applyFont="1" applyBorder="1">
      <alignment horizontal="center" vertical="center" wrapText="1"/>
      <protection locked="0"/>
    </xf>
    <xf numFmtId="0" fontId="8" fillId="0" borderId="0" xfId="164" applyFont="1" applyBorder="1">
      <alignment horizontal="center" vertical="center" wrapText="1"/>
    </xf>
    <xf numFmtId="0" fontId="8" fillId="0" borderId="0" xfId="167" applyFont="1" applyBorder="1">
      <alignment horizontal="center" vertical="center"/>
    </xf>
    <xf numFmtId="0" fontId="4" fillId="0" borderId="0" xfId="0" applyFont="1" applyBorder="1" applyAlignment="1">
      <alignment horizontal="left" vertical="center" wrapText="1"/>
    </xf>
    <xf numFmtId="0" fontId="4" fillId="0" borderId="0" xfId="170" applyFont="1" applyBorder="1">
      <alignment horizontal="right" wrapText="1"/>
    </xf>
    <xf numFmtId="0" fontId="4" fillId="0" borderId="0" xfId="172" applyFont="1" applyBorder="1">
      <protection locked="0"/>
    </xf>
    <xf numFmtId="0" fontId="4" fillId="0" borderId="0" xfId="175" quotePrefix="1" applyFont="1" applyBorder="1">
      <alignment horizontal="right" vertical="center"/>
      <protection locked="0"/>
    </xf>
    <xf numFmtId="0" fontId="4" fillId="0" borderId="4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189" applyFont="1" applyBorder="1">
      <alignment horizontal="center" vertical="center" wrapText="1"/>
    </xf>
    <xf numFmtId="0" fontId="1" fillId="0" borderId="3" xfId="7" applyFont="1" applyBorder="1">
      <alignment horizontal="center" vertical="center" wrapText="1"/>
      <protection locked="0"/>
    </xf>
    <xf numFmtId="0" fontId="3" fillId="0" borderId="7" xfId="195" applyFont="1" applyBorder="1">
      <alignment horizontal="left" vertical="center"/>
    </xf>
    <xf numFmtId="0" fontId="3" fillId="0" borderId="8" xfId="197" applyFont="1" applyBorder="1">
      <alignment horizontal="left" vertical="center"/>
    </xf>
    <xf numFmtId="0" fontId="4" fillId="0" borderId="2" xfId="201" applyFont="1" applyBorder="1">
      <alignment horizontal="center" vertical="center" wrapText="1"/>
      <protection locked="0"/>
    </xf>
    <xf numFmtId="0" fontId="4" fillId="0" borderId="5" xfId="202" applyFont="1" applyBorder="1">
      <alignment horizontal="center" vertical="center" wrapText="1"/>
      <protection locked="0"/>
    </xf>
    <xf numFmtId="0" fontId="4" fillId="0" borderId="6" xfId="203" applyFont="1" applyBorder="1">
      <alignment horizontal="center" vertical="center" wrapText="1"/>
      <protection locked="0"/>
    </xf>
    <xf numFmtId="0" fontId="4" fillId="0" borderId="2" xfId="212" applyFont="1" applyBorder="1">
      <alignment horizontal="center" vertical="center"/>
    </xf>
    <xf numFmtId="0" fontId="4" fillId="0" borderId="5" xfId="196" applyFont="1" applyBorder="1">
      <alignment horizontal="center" vertical="center"/>
    </xf>
    <xf numFmtId="0" fontId="4" fillId="0" borderId="6" xfId="214" applyFont="1" applyBorder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" fillId="0" borderId="1" xfId="144" applyFont="1" applyBorder="1">
      <alignment horizontal="center" vertical="center" wrapText="1"/>
      <protection locked="0"/>
    </xf>
    <xf numFmtId="0" fontId="3" fillId="0" borderId="1" xfId="207" applyFont="1" applyBorder="1">
      <alignment horizontal="left" vertical="center" wrapText="1"/>
      <protection locked="0"/>
    </xf>
    <xf numFmtId="0" fontId="3" fillId="0" borderId="3" xfId="215" applyFont="1" applyBorder="1">
      <alignment horizontal="left" vertical="center" wrapText="1"/>
      <protection locked="0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28" fillId="0" borderId="1" xfId="222" applyFont="1" applyFill="1" applyBorder="1" applyAlignment="1" applyProtection="1">
      <alignment vertical="center"/>
    </xf>
    <xf numFmtId="4" fontId="26" fillId="0" borderId="1" xfId="222" applyNumberFormat="1" applyFont="1" applyFill="1" applyBorder="1" applyAlignment="1" applyProtection="1">
      <alignment horizontal="right" vertical="center"/>
      <protection locked="0"/>
    </xf>
    <xf numFmtId="0" fontId="28" fillId="0" borderId="0" xfId="222" applyFont="1" applyFill="1" applyBorder="1" applyAlignment="1" applyProtection="1">
      <alignment vertical="center"/>
    </xf>
    <xf numFmtId="0" fontId="26" fillId="0" borderId="0" xfId="222" applyFont="1" applyFill="1" applyBorder="1" applyAlignment="1" applyProtection="1">
      <alignment horizontal="right" vertical="center"/>
    </xf>
    <xf numFmtId="0" fontId="26" fillId="0" borderId="0" xfId="222" applyFont="1" applyFill="1" applyBorder="1" applyAlignment="1" applyProtection="1">
      <alignment vertical="top"/>
      <protection locked="0"/>
    </xf>
    <xf numFmtId="0" fontId="31" fillId="0" borderId="0" xfId="222" applyFont="1" applyFill="1" applyBorder="1" applyAlignment="1" applyProtection="1">
      <alignment horizontal="center" vertical="center"/>
    </xf>
    <xf numFmtId="0" fontId="32" fillId="0" borderId="0" xfId="222" applyFont="1" applyFill="1" applyBorder="1" applyAlignment="1" applyProtection="1">
      <alignment horizontal="center" vertical="center"/>
    </xf>
    <xf numFmtId="0" fontId="26" fillId="0" borderId="0" xfId="222" applyFont="1" applyFill="1" applyBorder="1" applyAlignment="1" applyProtection="1">
      <alignment horizontal="left" vertical="center"/>
      <protection locked="0"/>
    </xf>
    <xf numFmtId="0" fontId="33" fillId="0" borderId="0" xfId="222" applyFont="1" applyFill="1" applyBorder="1" applyAlignment="1" applyProtection="1">
      <alignment horizontal="center" vertical="center"/>
    </xf>
    <xf numFmtId="0" fontId="33" fillId="0" borderId="0" xfId="222" applyFont="1" applyFill="1" applyBorder="1" applyAlignment="1" applyProtection="1">
      <alignment horizontal="center" vertical="center"/>
    </xf>
    <xf numFmtId="0" fontId="26" fillId="0" borderId="0" xfId="222" applyFont="1" applyFill="1" applyBorder="1" applyAlignment="1" applyProtection="1">
      <alignment horizontal="right"/>
    </xf>
    <xf numFmtId="0" fontId="34" fillId="0" borderId="3" xfId="222" applyFont="1" applyFill="1" applyBorder="1" applyAlignment="1" applyProtection="1">
      <alignment horizontal="center" vertical="center"/>
    </xf>
    <xf numFmtId="0" fontId="34" fillId="0" borderId="8" xfId="222" applyFont="1" applyFill="1" applyBorder="1" applyAlignment="1" applyProtection="1">
      <alignment horizontal="center" vertical="center"/>
    </xf>
    <xf numFmtId="0" fontId="34" fillId="0" borderId="2" xfId="222" applyFont="1" applyFill="1" applyBorder="1" applyAlignment="1" applyProtection="1">
      <alignment horizontal="center" vertical="center"/>
    </xf>
    <xf numFmtId="0" fontId="34" fillId="0" borderId="2" xfId="222" applyFont="1" applyFill="1" applyBorder="1" applyAlignment="1" applyProtection="1">
      <alignment horizontal="center" vertical="center"/>
      <protection locked="0"/>
    </xf>
    <xf numFmtId="0" fontId="34" fillId="0" borderId="6" xfId="222" applyFont="1" applyFill="1" applyBorder="1" applyAlignment="1" applyProtection="1">
      <alignment horizontal="center" vertical="center"/>
    </xf>
    <xf numFmtId="0" fontId="34" fillId="0" borderId="6" xfId="222" applyFont="1" applyFill="1" applyBorder="1" applyAlignment="1" applyProtection="1">
      <alignment horizontal="center" vertical="center" wrapText="1"/>
    </xf>
    <xf numFmtId="0" fontId="26" fillId="0" borderId="1" xfId="222" applyFont="1" applyFill="1" applyBorder="1" applyAlignment="1" applyProtection="1">
      <alignment vertical="center"/>
    </xf>
    <xf numFmtId="4" fontId="26" fillId="0" borderId="1" xfId="222" applyNumberFormat="1" applyFont="1" applyFill="1" applyBorder="1" applyAlignment="1" applyProtection="1">
      <alignment horizontal="right" vertical="center"/>
    </xf>
    <xf numFmtId="0" fontId="26" fillId="0" borderId="1" xfId="222" applyFont="1" applyFill="1" applyBorder="1" applyAlignment="1" applyProtection="1">
      <alignment horizontal="left" vertical="center"/>
      <protection locked="0"/>
    </xf>
    <xf numFmtId="0" fontId="26" fillId="0" borderId="1" xfId="222" applyFont="1" applyFill="1" applyBorder="1" applyAlignment="1" applyProtection="1">
      <alignment vertical="center"/>
      <protection locked="0"/>
    </xf>
    <xf numFmtId="0" fontId="26" fillId="0" borderId="1" xfId="222" applyFont="1" applyFill="1" applyBorder="1" applyAlignment="1" applyProtection="1">
      <alignment horizontal="left" vertical="center"/>
    </xf>
    <xf numFmtId="0" fontId="29" fillId="0" borderId="1" xfId="222" applyFont="1" applyFill="1" applyBorder="1" applyAlignment="1" applyProtection="1">
      <alignment horizontal="right" vertical="center"/>
    </xf>
    <xf numFmtId="0" fontId="29" fillId="0" borderId="1" xfId="222" applyFont="1" applyFill="1" applyBorder="1" applyAlignment="1" applyProtection="1">
      <alignment horizontal="center" vertical="center"/>
    </xf>
    <xf numFmtId="0" fontId="26" fillId="0" borderId="1" xfId="222" applyFont="1" applyFill="1" applyBorder="1" applyAlignment="1" applyProtection="1">
      <alignment horizontal="center" vertical="center"/>
      <protection locked="0"/>
    </xf>
    <xf numFmtId="0" fontId="26" fillId="0" borderId="1" xfId="222" applyFont="1" applyFill="1" applyBorder="1" applyAlignment="1" applyProtection="1">
      <alignment horizontal="center" vertical="center"/>
    </xf>
    <xf numFmtId="184" fontId="26" fillId="0" borderId="1" xfId="222" applyNumberFormat="1" applyFont="1" applyFill="1" applyBorder="1" applyAlignment="1" applyProtection="1">
      <alignment horizontal="right" vertical="center"/>
    </xf>
    <xf numFmtId="49" fontId="28" fillId="0" borderId="0" xfId="223" applyNumberFormat="1" applyFont="1" applyFill="1" applyBorder="1" applyAlignment="1"/>
    <xf numFmtId="49" fontId="28" fillId="0" borderId="0" xfId="223" applyNumberFormat="1" applyFont="1" applyFill="1" applyBorder="1" applyAlignment="1">
      <alignment horizontal="center"/>
    </xf>
    <xf numFmtId="0" fontId="28" fillId="0" borderId="0" xfId="223" applyFont="1" applyFill="1" applyBorder="1" applyAlignment="1"/>
    <xf numFmtId="0" fontId="28" fillId="0" borderId="0" xfId="223" applyFont="1" applyFill="1" applyBorder="1" applyAlignment="1">
      <alignment vertical="center"/>
    </xf>
    <xf numFmtId="49" fontId="28" fillId="0" borderId="0" xfId="222" applyNumberFormat="1" applyFont="1" applyFill="1" applyBorder="1" applyAlignment="1" applyProtection="1"/>
    <xf numFmtId="0" fontId="28" fillId="0" borderId="0" xfId="222" applyFont="1" applyFill="1" applyBorder="1" applyAlignment="1" applyProtection="1"/>
    <xf numFmtId="4" fontId="28" fillId="0" borderId="1" xfId="222" applyNumberFormat="1" applyFont="1" applyFill="1" applyBorder="1" applyAlignment="1" applyProtection="1">
      <alignment vertical="center"/>
    </xf>
    <xf numFmtId="180" fontId="28" fillId="0" borderId="1" xfId="0" applyNumberFormat="1" applyFont="1" applyFill="1" applyBorder="1" applyAlignment="1">
      <alignment horizontal="right" vertical="center"/>
    </xf>
    <xf numFmtId="4" fontId="28" fillId="0" borderId="1" xfId="222" applyNumberFormat="1" applyFont="1" applyFill="1" applyBorder="1" applyAlignment="1">
      <alignment vertical="center"/>
      <protection locked="0"/>
    </xf>
    <xf numFmtId="0" fontId="35" fillId="0" borderId="20" xfId="0" applyFont="1" applyBorder="1"/>
    <xf numFmtId="0" fontId="35" fillId="0" borderId="4" xfId="0" applyFont="1" applyBorder="1"/>
    <xf numFmtId="0" fontId="35" fillId="0" borderId="21" xfId="0" applyFont="1" applyBorder="1"/>
    <xf numFmtId="180" fontId="28" fillId="0" borderId="22" xfId="0" applyNumberFormat="1" applyFont="1" applyFill="1" applyBorder="1" applyAlignment="1">
      <alignment horizontal="right" vertical="center"/>
    </xf>
    <xf numFmtId="0" fontId="28" fillId="0" borderId="0" xfId="223" applyNumberFormat="1" applyFont="1" applyFill="1" applyBorder="1" applyAlignment="1" applyProtection="1">
      <alignment horizontal="right" vertical="center"/>
    </xf>
    <xf numFmtId="0" fontId="28" fillId="0" borderId="0" xfId="222" applyFont="1" applyFill="1" applyBorder="1" applyAlignment="1" applyProtection="1">
      <alignment horizontal="right" vertical="center"/>
    </xf>
    <xf numFmtId="0" fontId="36" fillId="0" borderId="0" xfId="222" applyFont="1" applyFill="1" applyBorder="1" applyAlignment="1" applyProtection="1">
      <alignment horizontal="center" vertical="center"/>
    </xf>
    <xf numFmtId="0" fontId="28" fillId="0" borderId="0" xfId="222" applyFont="1" applyFill="1" applyBorder="1" applyAlignment="1" applyProtection="1">
      <alignment horizontal="center" vertical="center"/>
    </xf>
    <xf numFmtId="0" fontId="28" fillId="0" borderId="0" xfId="222" applyFont="1" applyFill="1" applyBorder="1" applyAlignment="1" applyProtection="1">
      <alignment horizontal="left" vertical="center"/>
      <protection locked="0"/>
    </xf>
    <xf numFmtId="0" fontId="28" fillId="0" borderId="0" xfId="223" applyNumberFormat="1" applyFont="1" applyFill="1" applyBorder="1" applyAlignment="1" applyProtection="1">
      <alignment horizontal="right"/>
    </xf>
    <xf numFmtId="0" fontId="28" fillId="0" borderId="18" xfId="223" applyNumberFormat="1" applyFont="1" applyFill="1" applyBorder="1" applyAlignment="1" applyProtection="1">
      <alignment horizontal="center" vertical="center"/>
    </xf>
    <xf numFmtId="0" fontId="28" fillId="0" borderId="19" xfId="223" applyNumberFormat="1" applyFont="1" applyFill="1" applyBorder="1" applyAlignment="1" applyProtection="1">
      <alignment horizontal="center" vertical="center"/>
    </xf>
    <xf numFmtId="0" fontId="28" fillId="0" borderId="9" xfId="223" applyNumberFormat="1" applyFont="1" applyFill="1" applyBorder="1" applyAlignment="1" applyProtection="1">
      <alignment horizontal="center" vertical="center"/>
    </xf>
    <xf numFmtId="0" fontId="28" fillId="0" borderId="4" xfId="223" applyNumberFormat="1" applyFont="1" applyFill="1" applyBorder="1" applyAlignment="1" applyProtection="1">
      <alignment horizontal="center" vertical="center"/>
    </xf>
    <xf numFmtId="49" fontId="28" fillId="0" borderId="4" xfId="223" applyNumberFormat="1" applyFont="1" applyFill="1" applyBorder="1" applyAlignment="1" applyProtection="1">
      <alignment horizontal="center" vertical="center"/>
    </xf>
    <xf numFmtId="180" fontId="26" fillId="0" borderId="1" xfId="0" applyNumberFormat="1" applyFont="1" applyBorder="1" applyAlignment="1">
      <alignment horizontal="right" vertical="center"/>
    </xf>
    <xf numFmtId="0" fontId="22" fillId="0" borderId="0" xfId="0" applyFont="1" applyBorder="1"/>
    <xf numFmtId="49" fontId="30" fillId="0" borderId="1" xfId="36" applyNumberFormat="1" applyFont="1" applyBorder="1">
      <alignment horizontal="left" vertical="center" wrapText="1"/>
    </xf>
    <xf numFmtId="49" fontId="30" fillId="0" borderId="1" xfId="36" applyNumberFormat="1" applyFont="1" applyBorder="1">
      <alignment horizontal="left" vertical="center" wrapText="1"/>
    </xf>
  </cellXfs>
  <cellStyles count="224">
    <cellStyle name="__b-1-0" xfId="12"/>
    <cellStyle name="__b-10-0" xfId="42"/>
    <cellStyle name="__b-11-0" xfId="46"/>
    <cellStyle name="__b-12-0" xfId="48"/>
    <cellStyle name="__b-13-0" xfId="50"/>
    <cellStyle name="__b-14-0" xfId="52"/>
    <cellStyle name="__b-15-0" xfId="53"/>
    <cellStyle name="__b-16-0" xfId="56"/>
    <cellStyle name="__b-17-0" xfId="58"/>
    <cellStyle name="__b-18-0" xfId="19"/>
    <cellStyle name="__b-19-0" xfId="60"/>
    <cellStyle name="__b-2-0" xfId="32"/>
    <cellStyle name="__b-20-0" xfId="54"/>
    <cellStyle name="__b-21-0" xfId="57"/>
    <cellStyle name="__b-22-0" xfId="59"/>
    <cellStyle name="__b-23-0" xfId="20"/>
    <cellStyle name="__b-24-0" xfId="61"/>
    <cellStyle name="__b-25-0" xfId="62"/>
    <cellStyle name="__b-26-0" xfId="70"/>
    <cellStyle name="__b-27-0" xfId="72"/>
    <cellStyle name="__b-28-0" xfId="75"/>
    <cellStyle name="__b-29-0" xfId="77"/>
    <cellStyle name="__b-3-0" xfId="30"/>
    <cellStyle name="__b-30-0" xfId="63"/>
    <cellStyle name="__b-31-0" xfId="71"/>
    <cellStyle name="__b-32-0" xfId="73"/>
    <cellStyle name="__b-33-0" xfId="76"/>
    <cellStyle name="__b-34-0" xfId="78"/>
    <cellStyle name="__b-35-0" xfId="14"/>
    <cellStyle name="__b-36-0" xfId="79"/>
    <cellStyle name="__b-37-0" xfId="81"/>
    <cellStyle name="__b-38-0" xfId="83"/>
    <cellStyle name="__b-39-0" xfId="86"/>
    <cellStyle name="__b-4-0" xfId="41"/>
    <cellStyle name="__b-40-0" xfId="15"/>
    <cellStyle name="__b-41-0" xfId="80"/>
    <cellStyle name="__b-42-0" xfId="82"/>
    <cellStyle name="__b-43-0" xfId="84"/>
    <cellStyle name="__b-44-0" xfId="87"/>
    <cellStyle name="__b-45-0" xfId="88"/>
    <cellStyle name="__b-46-0" xfId="90"/>
    <cellStyle name="__b-47-0" xfId="91"/>
    <cellStyle name="__b-48-0" xfId="92"/>
    <cellStyle name="__b-49-0" xfId="17"/>
    <cellStyle name="__b-5-0" xfId="22"/>
    <cellStyle name="__b-6-0" xfId="24"/>
    <cellStyle name="__b-7-0" xfId="29"/>
    <cellStyle name="__b-8-0" xfId="26"/>
    <cellStyle name="__b-9-0" xfId="45"/>
    <cellStyle name="DateStyle" xfId="18"/>
    <cellStyle name="DateTimeStyle" xfId="5"/>
    <cellStyle name="IntegralNumberStyle" xfId="40"/>
    <cellStyle name="MoneyStyle" xfId="37"/>
    <cellStyle name="Normal" xfId="222"/>
    <cellStyle name="NumberStyle" xfId="34"/>
    <cellStyle name="PercentStyle" xfId="27"/>
    <cellStyle name="TextStyle" xfId="36"/>
    <cellStyle name="TimeStyle" xfId="38"/>
    <cellStyle name="部门收入预算表01-2 __b-1-0" xfId="64"/>
    <cellStyle name="部门收入预算表01-2 __b-12-0" xfId="21"/>
    <cellStyle name="部门收入预算表01-2 __b-13-0" xfId="23"/>
    <cellStyle name="部门收入预算表01-2 __b-14-0" xfId="28"/>
    <cellStyle name="部门收入预算表01-2 __b-16-0" xfId="43"/>
    <cellStyle name="部门收入预算表01-2 __b-19-0" xfId="51"/>
    <cellStyle name="部门收入预算表01-2 __b-2-0" xfId="65"/>
    <cellStyle name="部门收入预算表01-2 __b-20-0" xfId="25"/>
    <cellStyle name="部门收入预算表01-2 __b-21-0" xfId="44"/>
    <cellStyle name="部门收入预算表01-2 __b-22-0" xfId="47"/>
    <cellStyle name="部门收入预算表01-2 __b-4-0" xfId="4"/>
    <cellStyle name="部门收入预算表01-2 __b-5-0" xfId="66"/>
    <cellStyle name="部门收入预算表01-2 __b-6-0" xfId="68"/>
    <cellStyle name="部门收入预算表01-2 __b-9-0" xfId="69"/>
    <cellStyle name="部门项目中期规划预算表13 __b-1-0" xfId="198"/>
    <cellStyle name="部门项目中期规划预算表13 __b-10-0" xfId="144"/>
    <cellStyle name="部门项目中期规划预算表13 __b-11-0" xfId="206"/>
    <cellStyle name="部门项目中期规划预算表13 __b-13-0" xfId="207"/>
    <cellStyle name="部门项目中期规划预算表13 __b-14-0" xfId="208"/>
    <cellStyle name="部门项目中期规划预算表13 __b-15-0" xfId="209"/>
    <cellStyle name="部门项目中期规划预算表13 __b-16-0" xfId="211"/>
    <cellStyle name="部门项目中期规划预算表13 __b-17-0" xfId="213"/>
    <cellStyle name="部门项目中期规划预算表13 __b-18-0" xfId="215"/>
    <cellStyle name="部门项目中期规划预算表13 __b-19-0" xfId="216"/>
    <cellStyle name="部门项目中期规划预算表13 __b-2-0" xfId="199"/>
    <cellStyle name="部门项目中期规划预算表13 __b-20-0" xfId="210"/>
    <cellStyle name="部门项目中期规划预算表13 __b-21-0" xfId="212"/>
    <cellStyle name="部门项目中期规划预算表13 __b-22-0" xfId="214"/>
    <cellStyle name="部门项目中期规划预算表13 __b-24-0" xfId="217"/>
    <cellStyle name="部门项目中期规划预算表13 __b-25-0" xfId="218"/>
    <cellStyle name="部门项目中期规划预算表13 __b-26-0" xfId="219"/>
    <cellStyle name="部门项目中期规划预算表13 __b-27-0" xfId="220"/>
    <cellStyle name="部门项目中期规划预算表13 __b-28-0" xfId="221"/>
    <cellStyle name="部门项目中期规划预算表13 __b-3-0" xfId="200"/>
    <cellStyle name="部门项目中期规划预算表13 __b-4-0" xfId="201"/>
    <cellStyle name="部门项目中期规划预算表13 __b-5-0" xfId="202"/>
    <cellStyle name="部门项目中期规划预算表13 __b-6-0" xfId="203"/>
    <cellStyle name="部门项目中期规划预算表13 __b-7-0" xfId="204"/>
    <cellStyle name="部门项目中期规划预算表13 __b-8-0" xfId="205"/>
    <cellStyle name="部门政府采购预算表08 __b-1-0" xfId="49"/>
    <cellStyle name="部门政府采购预算表08 __b-15-0" xfId="142"/>
    <cellStyle name="部门政府采购预算表08 __b-21-0" xfId="11"/>
    <cellStyle name="部门政府采购预算表08 __b-36-0" xfId="143"/>
    <cellStyle name="部门支出预算表01-03 __b-1-0" xfId="93"/>
    <cellStyle name="部门支出预算表01-03 __b-12-0" xfId="99"/>
    <cellStyle name="部门支出预算表01-03 __b-19-0" xfId="104"/>
    <cellStyle name="部门支出预算表01-03 __b-20-0" xfId="100"/>
    <cellStyle name="部门支出预算表01-03 __b-23-0" xfId="102"/>
    <cellStyle name="部门支出预算表01-03 __b-24-0" xfId="105"/>
    <cellStyle name="部门支出预算表01-03 __b-28-0" xfId="108"/>
    <cellStyle name="部门支出预算表01-03 __b-29-0" xfId="109"/>
    <cellStyle name="部门支出预算表01-03 __b-3-0" xfId="94"/>
    <cellStyle name="部门支出预算表01-03 __b-7-0" xfId="97"/>
    <cellStyle name="财政拨款收支预算总表02-1 __b-1-0" xfId="16"/>
    <cellStyle name="财政拨款收支预算总表02-1 __b-13-0" xfId="2"/>
    <cellStyle name="常规" xfId="0" builtinId="0"/>
    <cellStyle name="常规 5" xfId="223"/>
    <cellStyle name="国有资本经营预算支出表07 __b-1-0" xfId="95"/>
    <cellStyle name="国有资本经营预算支出表07 __b-10-0" xfId="119"/>
    <cellStyle name="国有资本经营预算支出表07 __b-11-0" xfId="120"/>
    <cellStyle name="国有资本经营预算支出表07 __b-12-0" xfId="121"/>
    <cellStyle name="国有资本经营预算支出表07 __b-13-0" xfId="137"/>
    <cellStyle name="国有资本经营预算支出表07 __b-15-0" xfId="138"/>
    <cellStyle name="国有资本经营预算支出表07 __b-16-0" xfId="139"/>
    <cellStyle name="国有资本经营预算支出表07 __b-17-0" xfId="140"/>
    <cellStyle name="国有资本经营预算支出表07 __b-18-0" xfId="141"/>
    <cellStyle name="国有资本经营预算支出表07 __b-2-0" xfId="96"/>
    <cellStyle name="国有资本经营预算支出表07 __b-4-0" xfId="98"/>
    <cellStyle name="国有资本经营预算支出表07 __b-5-0" xfId="1"/>
    <cellStyle name="国有资本经营预算支出表07 __b-8-0" xfId="110"/>
    <cellStyle name="基本支出预算表（人员类.运转类公用经费项目）04 __b-1-0" xfId="74"/>
    <cellStyle name="基本支出预算表（人员类.运转类公用经费项目）04 __b-12-0" xfId="101"/>
    <cellStyle name="基本支出预算表（人员类.运转类公用经费项目）04 __b-13-0" xfId="6"/>
    <cellStyle name="基本支出预算表（人员类.运转类公用经费项目）04 __b-15-0" xfId="103"/>
    <cellStyle name="基本支出预算表（人员类.运转类公用经费项目）04 __b-16-0" xfId="106"/>
    <cellStyle name="基本支出预算表（人员类.运转类公用经费项目）04 __b-17-0" xfId="10"/>
    <cellStyle name="基本支出预算表（人员类.运转类公用经费项目）04 __b-24-0" xfId="107"/>
    <cellStyle name="基本支出预算表（人员类.运转类公用经费项目）04 __b-29-0" xfId="117"/>
    <cellStyle name="基本支出预算表（人员类.运转类公用经费项目）04 __b-40-0" xfId="118"/>
    <cellStyle name="基本支出预算表（人员类.运转类公用经费项目）04 __b-7-0" xfId="85"/>
    <cellStyle name="基本支出预算表（人员类.运转类公用经费项目）04 __b-9-0" xfId="89"/>
    <cellStyle name="上级补助项目支出预算表12 __b-1-0" xfId="193"/>
    <cellStyle name="上级补助项目支出预算表12 __b-10-0" xfId="7"/>
    <cellStyle name="上级补助项目支出预算表12 __b-12-0" xfId="195"/>
    <cellStyle name="上级补助项目支出预算表12 __b-17-0" xfId="197"/>
    <cellStyle name="上级补助项目支出预算表12 __b-20-0" xfId="196"/>
    <cellStyle name="上级补助项目支出预算表12 __b-8-0" xfId="194"/>
    <cellStyle name="市对下转移支付绩效目标表10-2 __b-1-0" xfId="151"/>
    <cellStyle name="市对下转移支付绩效目标表10-2 __b-10-0" xfId="176"/>
    <cellStyle name="市对下转移支付绩效目标表10-2 __b-13-0" xfId="177"/>
    <cellStyle name="市对下转移支付绩效目标表10-2 __b-14-0" xfId="178"/>
    <cellStyle name="市对下转移支付绩效目标表10-2 __b-16-0" xfId="179"/>
    <cellStyle name="市对下转移支付绩效目标表10-2 __b-17-0" xfId="180"/>
    <cellStyle name="市对下转移支付绩效目标表10-2 __b-18-0" xfId="181"/>
    <cellStyle name="市对下转移支付绩效目标表10-2 __b-2-0" xfId="153"/>
    <cellStyle name="市对下转移支付预算表10-1 __b-1-0" xfId="163"/>
    <cellStyle name="市对下转移支付预算表10-1 __b-16-0" xfId="169"/>
    <cellStyle name="市对下转移支付预算表10-1 __b-17-0" xfId="170"/>
    <cellStyle name="市对下转移支付预算表10-1 __b-2-0" xfId="164"/>
    <cellStyle name="市对下转移支付预算表10-1 __b-22-0" xfId="171"/>
    <cellStyle name="市对下转移支付预算表10-1 __b-23-0" xfId="172"/>
    <cellStyle name="市对下转移支付预算表10-1 __b-25-0" xfId="173"/>
    <cellStyle name="市对下转移支付预算表10-1 __b-27-0" xfId="175"/>
    <cellStyle name="市对下转移支付预算表10-1 __b-3-0" xfId="165"/>
    <cellStyle name="市对下转移支付预算表10-1 __b-30-0" xfId="174"/>
    <cellStyle name="市对下转移支付预算表10-1 __b-6-0" xfId="166"/>
    <cellStyle name="市对下转移支付预算表10-1 __b-8-0" xfId="167"/>
    <cellStyle name="市对下转移支付预算表10-1 __b-9-0" xfId="168"/>
    <cellStyle name="项目支出绩效目标表（本级下达）05-2 __b-1-0" xfId="134"/>
    <cellStyle name="项目支出绩效目标表（另文下达）05-3 __b-1-0" xfId="135"/>
    <cellStyle name="项目支出预算表（其他运转类.特定目标类项目）05-1 __b-1-0" xfId="122"/>
    <cellStyle name="项目支出预算表（其他运转类.特定目标类项目）05-1 __b-13-0" xfId="13"/>
    <cellStyle name="项目支出预算表（其他运转类.特定目标类项目）05-1 __b-29-0" xfId="128"/>
    <cellStyle name="项目支出预算表（其他运转类.特定目标类项目）05-1 __b-30-0" xfId="124"/>
    <cellStyle name="项目支出预算表（其他运转类.特定目标类项目）05-1 __b-33-0" xfId="33"/>
    <cellStyle name="新增资产配置表11 __b-1-0" xfId="182"/>
    <cellStyle name="新增资产配置表11 __b-11-0" xfId="188"/>
    <cellStyle name="新增资产配置表11 __b-12-0" xfId="189"/>
    <cellStyle name="新增资产配置表11 __b-15-0" xfId="190"/>
    <cellStyle name="新增资产配置表11 __b-18-0" xfId="191"/>
    <cellStyle name="新增资产配置表11 __b-19-0" xfId="192"/>
    <cellStyle name="新增资产配置表11 __b-2-0" xfId="183"/>
    <cellStyle name="新增资产配置表11 __b-3-0" xfId="184"/>
    <cellStyle name="新增资产配置表11 __b-6-0" xfId="185"/>
    <cellStyle name="新增资产配置表11 __b-7-0" xfId="186"/>
    <cellStyle name="新增资产配置表11 __b-8-0" xfId="187"/>
    <cellStyle name="一般公共预算“三公”经费支出预算表03 __b-1-0" xfId="113"/>
    <cellStyle name="一般公共预算“三公”经费支出预算表03 __b-14-0" xfId="116"/>
    <cellStyle name="一般公共预算“三公”经费支出预算表03 __b-2-0" xfId="114"/>
    <cellStyle name="一般公共预算“三公”经费支出预算表03 __b-6-0" xfId="115"/>
    <cellStyle name="一般公共预算支出预算表（按功能科目分类）02-2 __b-1-0" xfId="111"/>
    <cellStyle name="一般公共预算支出预算表（按功能科目分类）02-2 __b-7-0" xfId="112"/>
    <cellStyle name="一般公共预算支出预算表（按经济科目分类）02-3 __b-1-0" xfId="39"/>
    <cellStyle name="一般公共预算支出预算表（按经济科目分类）02-3 __b-15-0" xfId="31"/>
    <cellStyle name="一般公共预算支出预算表（按经济科目分类）02-3 __b-36-0" xfId="55"/>
    <cellStyle name="一般公共预算支出预算表（按经济科目分类）02-3 __b-5-0" xfId="3"/>
    <cellStyle name="一般公共预算支出预算表（按经济科目分类）02-3 __b-6-0" xfId="67"/>
    <cellStyle name="政府购买服务预算表09 __b-1-0" xfId="145"/>
    <cellStyle name="政府购买服务预算表09 __b-10-0" xfId="123"/>
    <cellStyle name="政府购买服务预算表09 __b-12-0" xfId="125"/>
    <cellStyle name="政府购买服务预算表09 __b-13-0" xfId="126"/>
    <cellStyle name="政府购买服务预算表09 __b-14-0" xfId="127"/>
    <cellStyle name="政府购买服务预算表09 __b-15-0" xfId="35"/>
    <cellStyle name="政府购买服务预算表09 __b-16-0" xfId="129"/>
    <cellStyle name="政府购买服务预算表09 __b-17-0" xfId="8"/>
    <cellStyle name="政府购买服务预算表09 __b-18-0" xfId="132"/>
    <cellStyle name="政府购买服务预算表09 __b-21-0" xfId="130"/>
    <cellStyle name="政府购买服务预算表09 __b-22-0" xfId="9"/>
    <cellStyle name="政府购买服务预算表09 __b-23-0" xfId="131"/>
    <cellStyle name="政府购买服务预算表09 __b-24-0" xfId="133"/>
    <cellStyle name="政府购买服务预算表09 __b-28-0" xfId="152"/>
    <cellStyle name="政府购买服务预算表09 __b-29-0" xfId="154"/>
    <cellStyle name="政府购买服务预算表09 __b-3-0" xfId="146"/>
    <cellStyle name="政府购买服务预算表09 __b-30-0" xfId="148"/>
    <cellStyle name="政府购买服务预算表09 __b-31-0" xfId="149"/>
    <cellStyle name="政府购买服务预算表09 __b-32-0" xfId="150"/>
    <cellStyle name="政府购买服务预算表09 __b-34-0" xfId="155"/>
    <cellStyle name="政府购买服务预算表09 __b-35-0" xfId="156"/>
    <cellStyle name="政府购买服务预算表09 __b-36-0" xfId="158"/>
    <cellStyle name="政府购买服务预算表09 __b-39-0" xfId="162"/>
    <cellStyle name="政府购买服务预算表09 __b-40-0" xfId="157"/>
    <cellStyle name="政府购买服务预算表09 __b-41-0" xfId="159"/>
    <cellStyle name="政府购买服务预算表09 __b-42-0" xfId="160"/>
    <cellStyle name="政府购买服务预算表09 __b-43-0" xfId="161"/>
    <cellStyle name="政府购买服务预算表09 __b-8-0" xfId="147"/>
    <cellStyle name="政府性基金预算支出预算表06 __b-1-0" xfId="13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 Them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D39"/>
  <sheetViews>
    <sheetView showZeros="0" workbookViewId="0">
      <selection activeCell="B47" sqref="B47"/>
    </sheetView>
  </sheetViews>
  <sheetFormatPr defaultColWidth="8" defaultRowHeight="14.25" customHeight="1"/>
  <cols>
    <col min="1" max="1" width="39.625" customWidth="1"/>
    <col min="2" max="2" width="43.125" customWidth="1"/>
    <col min="3" max="3" width="39.75" customWidth="1"/>
    <col min="4" max="4" width="42.75" customWidth="1"/>
  </cols>
  <sheetData>
    <row r="1" spans="1:4" ht="13.5" customHeight="1">
      <c r="D1" s="65" t="s">
        <v>0</v>
      </c>
    </row>
    <row r="2" spans="1:4" ht="36" customHeight="1">
      <c r="A2" s="125" t="s">
        <v>1</v>
      </c>
      <c r="B2" s="126"/>
      <c r="C2" s="126"/>
      <c r="D2" s="126"/>
    </row>
    <row r="3" spans="1:4" ht="21" customHeight="1">
      <c r="A3" s="127" t="str">
        <f>"单位名称："&amp;"曲靖市麒麟高级中学"</f>
        <v>单位名称：曲靖市麒麟高级中学</v>
      </c>
      <c r="B3" s="128"/>
      <c r="C3" s="116"/>
      <c r="D3" s="118" t="s">
        <v>2</v>
      </c>
    </row>
    <row r="4" spans="1:4" ht="19.5" customHeight="1">
      <c r="A4" s="129" t="s">
        <v>3</v>
      </c>
      <c r="B4" s="130"/>
      <c r="C4" s="129" t="s">
        <v>4</v>
      </c>
      <c r="D4" s="130"/>
    </row>
    <row r="5" spans="1:4" ht="19.5" customHeight="1">
      <c r="A5" s="131" t="s">
        <v>5</v>
      </c>
      <c r="B5" s="131" t="s">
        <v>6</v>
      </c>
      <c r="C5" s="131" t="s">
        <v>7</v>
      </c>
      <c r="D5" s="131" t="s">
        <v>6</v>
      </c>
    </row>
    <row r="6" spans="1:4" ht="19.5" customHeight="1">
      <c r="A6" s="132"/>
      <c r="B6" s="132"/>
      <c r="C6" s="132"/>
      <c r="D6" s="132"/>
    </row>
    <row r="7" spans="1:4" ht="20.25" customHeight="1">
      <c r="A7" s="9" t="s">
        <v>8</v>
      </c>
      <c r="B7" s="21">
        <v>5110.7876509999996</v>
      </c>
      <c r="C7" s="117" t="str">
        <f>"一"&amp;"、"&amp;"一般公共服务支出"</f>
        <v>一、一般公共服务支出</v>
      </c>
      <c r="D7" s="21"/>
    </row>
    <row r="8" spans="1:4" ht="20.25" customHeight="1">
      <c r="A8" s="9" t="s">
        <v>9</v>
      </c>
      <c r="B8" s="21"/>
      <c r="C8" s="117" t="str">
        <f>"二"&amp;"、"&amp;"外交支出"</f>
        <v>二、外交支出</v>
      </c>
      <c r="D8" s="21"/>
    </row>
    <row r="9" spans="1:4" ht="20.25" customHeight="1">
      <c r="A9" s="9" t="s">
        <v>10</v>
      </c>
      <c r="B9" s="21"/>
      <c r="C9" s="117" t="str">
        <f>"三"&amp;"、"&amp;"国防支出"</f>
        <v>三、国防支出</v>
      </c>
      <c r="D9" s="21"/>
    </row>
    <row r="10" spans="1:4" ht="20.25" customHeight="1">
      <c r="A10" s="9" t="s">
        <v>11</v>
      </c>
      <c r="B10" s="21"/>
      <c r="C10" s="117" t="str">
        <f>"四"&amp;"、"&amp;"公共安全支出"</f>
        <v>四、公共安全支出</v>
      </c>
      <c r="D10" s="21"/>
    </row>
    <row r="11" spans="1:4" ht="20.25" customHeight="1">
      <c r="A11" s="9" t="s">
        <v>12</v>
      </c>
      <c r="B11" s="21"/>
      <c r="C11" s="117" t="str">
        <f>"五"&amp;"、"&amp;"教育支出"</f>
        <v>五、教育支出</v>
      </c>
      <c r="D11" s="21">
        <v>3757.3546099999999</v>
      </c>
    </row>
    <row r="12" spans="1:4" ht="20.25" customHeight="1">
      <c r="A12" s="9" t="s">
        <v>13</v>
      </c>
      <c r="B12" s="21"/>
      <c r="C12" s="117" t="str">
        <f>"六"&amp;"、"&amp;"科学技术支出"</f>
        <v>六、科学技术支出</v>
      </c>
      <c r="D12" s="21"/>
    </row>
    <row r="13" spans="1:4" ht="20.25" customHeight="1">
      <c r="A13" s="9" t="s">
        <v>14</v>
      </c>
      <c r="B13" s="21"/>
      <c r="C13" s="117" t="str">
        <f>"七"&amp;"、"&amp;"文化旅游体育与传媒支出"</f>
        <v>七、文化旅游体育与传媒支出</v>
      </c>
      <c r="D13" s="21"/>
    </row>
    <row r="14" spans="1:4" ht="20.25" customHeight="1">
      <c r="A14" s="9" t="s">
        <v>15</v>
      </c>
      <c r="B14" s="21"/>
      <c r="C14" s="117" t="str">
        <f>"八"&amp;"、"&amp;"社会保障和就业支出"</f>
        <v>八、社会保障和就业支出</v>
      </c>
      <c r="D14" s="21">
        <v>689.64246600000001</v>
      </c>
    </row>
    <row r="15" spans="1:4" ht="20.25" customHeight="1">
      <c r="A15" s="9" t="s">
        <v>16</v>
      </c>
      <c r="B15" s="21"/>
      <c r="C15" s="117" t="str">
        <f>"九"&amp;"、"&amp;"社会保险基金支出"</f>
        <v>九、社会保险基金支出</v>
      </c>
      <c r="D15" s="21"/>
    </row>
    <row r="16" spans="1:4" ht="20.25" customHeight="1">
      <c r="A16" s="9" t="s">
        <v>17</v>
      </c>
      <c r="B16" s="21"/>
      <c r="C16" s="117" t="str">
        <f>"十"&amp;"、"&amp;"卫生健康支出"</f>
        <v>十、卫生健康支出</v>
      </c>
      <c r="D16" s="21">
        <v>247.62467100000001</v>
      </c>
    </row>
    <row r="17" spans="1:4" ht="20.25" customHeight="1">
      <c r="A17" s="9"/>
      <c r="B17" s="21"/>
      <c r="C17" s="117" t="str">
        <f>"十一"&amp;"、"&amp;"节能环保支出"</f>
        <v>十一、节能环保支出</v>
      </c>
      <c r="D17" s="21"/>
    </row>
    <row r="18" spans="1:4" ht="20.25" customHeight="1">
      <c r="A18" s="9"/>
      <c r="B18" s="9"/>
      <c r="C18" s="117" t="str">
        <f>"十二"&amp;"、"&amp;"城乡社区支出"</f>
        <v>十二、城乡社区支出</v>
      </c>
      <c r="D18" s="21"/>
    </row>
    <row r="19" spans="1:4" ht="20.25" customHeight="1">
      <c r="A19" s="9"/>
      <c r="B19" s="9"/>
      <c r="C19" s="117" t="str">
        <f>"十三"&amp;"、"&amp;"农林水支出"</f>
        <v>十三、农林水支出</v>
      </c>
      <c r="D19" s="21"/>
    </row>
    <row r="20" spans="1:4" ht="20.25" customHeight="1">
      <c r="A20" s="9"/>
      <c r="B20" s="9"/>
      <c r="C20" s="117" t="str">
        <f>"十四"&amp;"、"&amp;"交通运输支出"</f>
        <v>十四、交通运输支出</v>
      </c>
      <c r="D20" s="21"/>
    </row>
    <row r="21" spans="1:4" ht="20.25" customHeight="1">
      <c r="A21" s="9"/>
      <c r="B21" s="9"/>
      <c r="C21" s="117" t="str">
        <f>"十五"&amp;"、"&amp;"资源勘探工业信息等支出"</f>
        <v>十五、资源勘探工业信息等支出</v>
      </c>
      <c r="D21" s="21"/>
    </row>
    <row r="22" spans="1:4" ht="20.25" customHeight="1">
      <c r="A22" s="9"/>
      <c r="B22" s="9"/>
      <c r="C22" s="117" t="str">
        <f>"十六"&amp;"、"&amp;"商业服务业等支出"</f>
        <v>十六、商业服务业等支出</v>
      </c>
      <c r="D22" s="21"/>
    </row>
    <row r="23" spans="1:4" ht="20.25" customHeight="1">
      <c r="A23" s="9"/>
      <c r="B23" s="9"/>
      <c r="C23" s="117" t="str">
        <f>"十七"&amp;"、"&amp;"金融支出"</f>
        <v>十七、金融支出</v>
      </c>
      <c r="D23" s="21"/>
    </row>
    <row r="24" spans="1:4" ht="20.25" customHeight="1">
      <c r="A24" s="9"/>
      <c r="B24" s="9"/>
      <c r="C24" s="117" t="str">
        <f>"十八"&amp;"、"&amp;"援助其他地区支出"</f>
        <v>十八、援助其他地区支出</v>
      </c>
      <c r="D24" s="21"/>
    </row>
    <row r="25" spans="1:4" ht="20.25" customHeight="1">
      <c r="A25" s="9"/>
      <c r="B25" s="9"/>
      <c r="C25" s="117" t="str">
        <f>"十九"&amp;"、"&amp;"自然资源海洋气象等支出"</f>
        <v>十九、自然资源海洋气象等支出</v>
      </c>
      <c r="D25" s="21"/>
    </row>
    <row r="26" spans="1:4" ht="20.25" customHeight="1">
      <c r="A26" s="9"/>
      <c r="B26" s="9"/>
      <c r="C26" s="117" t="str">
        <f>"二十"&amp;"、"&amp;"住房保障支出"</f>
        <v>二十、住房保障支出</v>
      </c>
      <c r="D26" s="21">
        <v>416.16590400000001</v>
      </c>
    </row>
    <row r="27" spans="1:4" ht="20.25" customHeight="1">
      <c r="A27" s="9"/>
      <c r="B27" s="9"/>
      <c r="C27" s="117" t="str">
        <f>"二十一"&amp;"、"&amp;"粮油物资储备支出"</f>
        <v>二十一、粮油物资储备支出</v>
      </c>
      <c r="D27" s="21"/>
    </row>
    <row r="28" spans="1:4" ht="20.25" customHeight="1">
      <c r="A28" s="9"/>
      <c r="B28" s="9"/>
      <c r="C28" s="117" t="str">
        <f>"二十二"&amp;"、"&amp;"国有资本经营预算支出"</f>
        <v>二十二、国有资本经营预算支出</v>
      </c>
      <c r="D28" s="21"/>
    </row>
    <row r="29" spans="1:4" ht="20.25" customHeight="1">
      <c r="A29" s="9"/>
      <c r="B29" s="9"/>
      <c r="C29" s="117" t="str">
        <f>"二十三"&amp;"、"&amp;"灾害防治及应急管理支出"</f>
        <v>二十三、灾害防治及应急管理支出</v>
      </c>
      <c r="D29" s="21"/>
    </row>
    <row r="30" spans="1:4" ht="20.25" customHeight="1">
      <c r="A30" s="9"/>
      <c r="B30" s="9"/>
      <c r="C30" s="117" t="str">
        <f>"二十四"&amp;"、"&amp;"预备费"</f>
        <v>二十四、预备费</v>
      </c>
      <c r="D30" s="21"/>
    </row>
    <row r="31" spans="1:4" ht="20.25" customHeight="1">
      <c r="A31" s="9"/>
      <c r="B31" s="9"/>
      <c r="C31" s="117" t="str">
        <f>"二十五"&amp;"、"&amp;"其他支出"</f>
        <v>二十五、其他支出</v>
      </c>
      <c r="D31" s="21"/>
    </row>
    <row r="32" spans="1:4" ht="20.25" customHeight="1">
      <c r="A32" s="9"/>
      <c r="B32" s="9"/>
      <c r="C32" s="117" t="str">
        <f>"二十六"&amp;"、"&amp;"转移性支出"</f>
        <v>二十六、转移性支出</v>
      </c>
      <c r="D32" s="21"/>
    </row>
    <row r="33" spans="1:4" ht="20.25" customHeight="1">
      <c r="A33" s="9"/>
      <c r="B33" s="9"/>
      <c r="C33" s="117" t="str">
        <f>"二十七"&amp;"、"&amp;"债务还本支出"</f>
        <v>二十七、债务还本支出</v>
      </c>
      <c r="D33" s="21"/>
    </row>
    <row r="34" spans="1:4" ht="20.25" customHeight="1">
      <c r="A34" s="9"/>
      <c r="B34" s="9"/>
      <c r="C34" s="117" t="str">
        <f>"二十八"&amp;"、"&amp;"债务付息支出"</f>
        <v>二十八、债务付息支出</v>
      </c>
      <c r="D34" s="21"/>
    </row>
    <row r="35" spans="1:4" ht="20.25" customHeight="1">
      <c r="A35" s="9"/>
      <c r="B35" s="9"/>
      <c r="C35" s="117" t="str">
        <f>"二十九"&amp;"、"&amp;"债务发行费用支出"</f>
        <v>二十九、债务发行费用支出</v>
      </c>
      <c r="D35" s="21"/>
    </row>
    <row r="36" spans="1:4" ht="20.25" customHeight="1">
      <c r="A36" s="9"/>
      <c r="B36" s="9"/>
      <c r="C36" s="117" t="str">
        <f>"三十"&amp;"、"&amp;"抗疫特别国债安排的支出"</f>
        <v>三十、抗疫特别国债安排的支出</v>
      </c>
      <c r="D36" s="21"/>
    </row>
    <row r="37" spans="1:4" ht="20.25" customHeight="1">
      <c r="A37" s="102" t="s">
        <v>18</v>
      </c>
      <c r="B37" s="21">
        <v>5110.7876509999996</v>
      </c>
      <c r="C37" s="102" t="s">
        <v>19</v>
      </c>
      <c r="D37" s="21">
        <v>5110.7876509999996</v>
      </c>
    </row>
    <row r="38" spans="1:4" ht="20.25" customHeight="1">
      <c r="A38" s="9" t="s">
        <v>20</v>
      </c>
      <c r="B38" s="21"/>
      <c r="C38" s="9" t="s">
        <v>21</v>
      </c>
      <c r="D38" s="21"/>
    </row>
    <row r="39" spans="1:4" ht="20.25" customHeight="1">
      <c r="A39" s="102" t="s">
        <v>22</v>
      </c>
      <c r="B39" s="21">
        <v>5110.7876509999996</v>
      </c>
      <c r="C39" s="102" t="s">
        <v>23</v>
      </c>
      <c r="D39" s="21">
        <v>5110.7876509999996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honeticPr fontId="27" type="noConversion"/>
  <pageMargins left="0.75" right="0.75" top="1" bottom="1" header="0.5" footer="0.5"/>
  <pageSetup paperSize="9" fitToWidth="0" fitToHeight="0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K19"/>
  <sheetViews>
    <sheetView showZeros="0" tabSelected="1" workbookViewId="0">
      <selection activeCell="C13" sqref="C13:C16"/>
    </sheetView>
  </sheetViews>
  <sheetFormatPr defaultColWidth="9.125" defaultRowHeight="12" customHeight="1"/>
  <cols>
    <col min="1" max="1" width="30" customWidth="1"/>
    <col min="2" max="2" width="29" customWidth="1"/>
    <col min="3" max="3" width="23.875" customWidth="1"/>
    <col min="4" max="4" width="20.625" customWidth="1"/>
    <col min="5" max="5" width="20.125" customWidth="1"/>
    <col min="6" max="6" width="19.875" customWidth="1"/>
    <col min="7" max="7" width="9.875" customWidth="1"/>
    <col min="8" max="8" width="19" customWidth="1"/>
    <col min="9" max="9" width="12.625" customWidth="1"/>
    <col min="10" max="10" width="12.25" customWidth="1"/>
    <col min="11" max="11" width="15.75" customWidth="1"/>
  </cols>
  <sheetData>
    <row r="1" spans="1:11" ht="12" customHeight="1">
      <c r="K1" s="31" t="s">
        <v>263</v>
      </c>
    </row>
    <row r="2" spans="1:11" ht="28.5" customHeight="1">
      <c r="B2" s="180" t="s">
        <v>264</v>
      </c>
      <c r="C2" s="162"/>
      <c r="D2" s="162"/>
      <c r="E2" s="162"/>
      <c r="F2" s="162"/>
      <c r="G2" s="197"/>
      <c r="H2" s="162"/>
      <c r="I2" s="197"/>
      <c r="J2" s="197"/>
      <c r="K2" s="162"/>
    </row>
    <row r="3" spans="1:11" ht="17.25" customHeight="1">
      <c r="A3" t="str">
        <f>"单位名称："&amp;"曲靖市麒麟高级中学"</f>
        <v>单位名称：曲靖市麒麟高级中学</v>
      </c>
      <c r="B3" s="3"/>
    </row>
    <row r="4" spans="1:11" ht="44.25" customHeight="1">
      <c r="A4" s="80" t="s">
        <v>199</v>
      </c>
      <c r="B4" s="26" t="s">
        <v>265</v>
      </c>
      <c r="C4" s="26" t="s">
        <v>266</v>
      </c>
      <c r="D4" s="26" t="s">
        <v>267</v>
      </c>
      <c r="E4" s="26" t="s">
        <v>268</v>
      </c>
      <c r="F4" s="26" t="s">
        <v>269</v>
      </c>
      <c r="G4" s="29" t="s">
        <v>270</v>
      </c>
      <c r="H4" s="26" t="s">
        <v>271</v>
      </c>
      <c r="I4" s="29" t="s">
        <v>272</v>
      </c>
      <c r="J4" s="29" t="s">
        <v>273</v>
      </c>
      <c r="K4" s="26" t="s">
        <v>274</v>
      </c>
    </row>
    <row r="5" spans="1:11" ht="18.75" customHeight="1">
      <c r="A5" s="81">
        <v>1</v>
      </c>
      <c r="B5" s="82">
        <v>2</v>
      </c>
      <c r="C5" s="82">
        <v>3</v>
      </c>
      <c r="D5" s="82">
        <v>4</v>
      </c>
      <c r="E5" s="82">
        <v>5</v>
      </c>
      <c r="F5" s="82">
        <v>6</v>
      </c>
      <c r="G5" s="83">
        <v>7</v>
      </c>
      <c r="H5" s="82">
        <v>8</v>
      </c>
      <c r="I5" s="83">
        <v>9</v>
      </c>
      <c r="J5" s="83">
        <v>10</v>
      </c>
      <c r="K5" s="82">
        <v>11</v>
      </c>
    </row>
    <row r="6" spans="1:11" ht="21.75" customHeight="1">
      <c r="A6" s="10"/>
      <c r="B6" s="9" t="s">
        <v>43</v>
      </c>
      <c r="C6" s="10"/>
      <c r="D6" s="10"/>
      <c r="E6" s="10"/>
      <c r="F6" s="10"/>
      <c r="G6" s="10"/>
      <c r="H6" s="10"/>
      <c r="I6" s="10"/>
      <c r="J6" s="10"/>
      <c r="K6" s="10"/>
    </row>
    <row r="7" spans="1:11" ht="19.5" customHeight="1">
      <c r="A7" s="221" t="s">
        <v>259</v>
      </c>
      <c r="B7" s="222" t="s">
        <v>258</v>
      </c>
      <c r="C7" s="222" t="s">
        <v>275</v>
      </c>
      <c r="D7" s="9" t="s">
        <v>276</v>
      </c>
      <c r="E7" s="9" t="s">
        <v>277</v>
      </c>
      <c r="F7" s="9" t="s">
        <v>278</v>
      </c>
      <c r="G7" s="9" t="s">
        <v>279</v>
      </c>
      <c r="H7" s="9" t="s">
        <v>280</v>
      </c>
      <c r="I7" s="9" t="s">
        <v>281</v>
      </c>
      <c r="J7" s="9" t="s">
        <v>282</v>
      </c>
      <c r="K7" s="9" t="s">
        <v>283</v>
      </c>
    </row>
    <row r="8" spans="1:11" ht="19.5" customHeight="1">
      <c r="A8" s="221" t="s">
        <v>259</v>
      </c>
      <c r="B8" s="222" t="s">
        <v>258</v>
      </c>
      <c r="C8" s="222" t="s">
        <v>275</v>
      </c>
      <c r="D8" s="9" t="s">
        <v>284</v>
      </c>
      <c r="E8" s="9" t="s">
        <v>285</v>
      </c>
      <c r="F8" s="9" t="s">
        <v>286</v>
      </c>
      <c r="G8" s="9" t="s">
        <v>287</v>
      </c>
      <c r="H8" s="9" t="s">
        <v>288</v>
      </c>
      <c r="I8" s="9" t="s">
        <v>281</v>
      </c>
      <c r="J8" s="9" t="s">
        <v>282</v>
      </c>
      <c r="K8" s="9" t="s">
        <v>289</v>
      </c>
    </row>
    <row r="9" spans="1:11" ht="19.5" customHeight="1">
      <c r="A9" s="221" t="s">
        <v>259</v>
      </c>
      <c r="B9" s="222" t="s">
        <v>258</v>
      </c>
      <c r="C9" s="222" t="s">
        <v>275</v>
      </c>
      <c r="D9" s="9" t="s">
        <v>290</v>
      </c>
      <c r="E9" s="9" t="s">
        <v>291</v>
      </c>
      <c r="F9" s="9" t="s">
        <v>292</v>
      </c>
      <c r="G9" s="9" t="s">
        <v>287</v>
      </c>
      <c r="H9" s="9" t="s">
        <v>293</v>
      </c>
      <c r="I9" s="9" t="s">
        <v>281</v>
      </c>
      <c r="J9" s="9" t="s">
        <v>282</v>
      </c>
      <c r="K9" s="9" t="s">
        <v>294</v>
      </c>
    </row>
    <row r="10" spans="1:11" ht="19.5" customHeight="1">
      <c r="A10" s="221" t="s">
        <v>250</v>
      </c>
      <c r="B10" s="222" t="s">
        <v>248</v>
      </c>
      <c r="C10" s="222" t="s">
        <v>295</v>
      </c>
      <c r="D10" s="9" t="s">
        <v>276</v>
      </c>
      <c r="E10" s="9" t="s">
        <v>296</v>
      </c>
      <c r="F10" s="9" t="s">
        <v>297</v>
      </c>
      <c r="G10" s="9" t="s">
        <v>287</v>
      </c>
      <c r="H10" s="9" t="s">
        <v>288</v>
      </c>
      <c r="I10" s="9" t="s">
        <v>281</v>
      </c>
      <c r="J10" s="9" t="s">
        <v>282</v>
      </c>
      <c r="K10" s="9" t="s">
        <v>298</v>
      </c>
    </row>
    <row r="11" spans="1:11" ht="19.5" customHeight="1">
      <c r="A11" s="221" t="s">
        <v>250</v>
      </c>
      <c r="B11" s="222" t="s">
        <v>248</v>
      </c>
      <c r="C11" s="222" t="s">
        <v>295</v>
      </c>
      <c r="D11" s="9" t="s">
        <v>284</v>
      </c>
      <c r="E11" s="9" t="s">
        <v>285</v>
      </c>
      <c r="F11" s="9" t="s">
        <v>299</v>
      </c>
      <c r="G11" s="9" t="s">
        <v>287</v>
      </c>
      <c r="H11" s="9" t="s">
        <v>293</v>
      </c>
      <c r="I11" s="9" t="s">
        <v>281</v>
      </c>
      <c r="J11" s="9" t="s">
        <v>282</v>
      </c>
      <c r="K11" s="9" t="s">
        <v>300</v>
      </c>
    </row>
    <row r="12" spans="1:11" ht="19.5" customHeight="1">
      <c r="A12" s="221" t="s">
        <v>250</v>
      </c>
      <c r="B12" s="222" t="s">
        <v>248</v>
      </c>
      <c r="C12" s="222" t="s">
        <v>295</v>
      </c>
      <c r="D12" s="9" t="s">
        <v>290</v>
      </c>
      <c r="E12" s="9" t="s">
        <v>291</v>
      </c>
      <c r="F12" s="9" t="s">
        <v>292</v>
      </c>
      <c r="G12" s="9" t="s">
        <v>287</v>
      </c>
      <c r="H12" s="9" t="s">
        <v>293</v>
      </c>
      <c r="I12" s="9" t="s">
        <v>281</v>
      </c>
      <c r="J12" s="9" t="s">
        <v>282</v>
      </c>
      <c r="K12" s="9" t="s">
        <v>294</v>
      </c>
    </row>
    <row r="13" spans="1:11" ht="19.5" customHeight="1">
      <c r="A13" s="221" t="s">
        <v>256</v>
      </c>
      <c r="B13" s="222" t="s">
        <v>255</v>
      </c>
      <c r="C13" s="342" t="s">
        <v>591</v>
      </c>
      <c r="D13" s="9" t="s">
        <v>276</v>
      </c>
      <c r="E13" s="9" t="s">
        <v>296</v>
      </c>
      <c r="F13" s="9" t="s">
        <v>302</v>
      </c>
      <c r="G13" s="9" t="s">
        <v>279</v>
      </c>
      <c r="H13" s="9" t="s">
        <v>116</v>
      </c>
      <c r="I13" s="9" t="s">
        <v>303</v>
      </c>
      <c r="J13" s="9" t="s">
        <v>282</v>
      </c>
      <c r="K13" s="9" t="s">
        <v>304</v>
      </c>
    </row>
    <row r="14" spans="1:11" ht="19.5" customHeight="1">
      <c r="A14" s="221" t="s">
        <v>256</v>
      </c>
      <c r="B14" s="222" t="s">
        <v>255</v>
      </c>
      <c r="C14" s="222" t="s">
        <v>301</v>
      </c>
      <c r="D14" s="9" t="s">
        <v>276</v>
      </c>
      <c r="E14" s="9" t="s">
        <v>277</v>
      </c>
      <c r="F14" s="9" t="s">
        <v>278</v>
      </c>
      <c r="G14" s="9" t="s">
        <v>279</v>
      </c>
      <c r="H14" s="9" t="s">
        <v>280</v>
      </c>
      <c r="I14" s="9" t="s">
        <v>281</v>
      </c>
      <c r="J14" s="9" t="s">
        <v>282</v>
      </c>
      <c r="K14" s="9" t="s">
        <v>283</v>
      </c>
    </row>
    <row r="15" spans="1:11" ht="19.5" customHeight="1">
      <c r="A15" s="221" t="s">
        <v>256</v>
      </c>
      <c r="B15" s="222" t="s">
        <v>255</v>
      </c>
      <c r="C15" s="222" t="s">
        <v>301</v>
      </c>
      <c r="D15" s="9" t="s">
        <v>284</v>
      </c>
      <c r="E15" s="9" t="s">
        <v>285</v>
      </c>
      <c r="F15" s="9" t="s">
        <v>286</v>
      </c>
      <c r="G15" s="9" t="s">
        <v>287</v>
      </c>
      <c r="H15" s="9" t="s">
        <v>288</v>
      </c>
      <c r="I15" s="9" t="s">
        <v>281</v>
      </c>
      <c r="J15" s="9" t="s">
        <v>282</v>
      </c>
      <c r="K15" s="9" t="s">
        <v>289</v>
      </c>
    </row>
    <row r="16" spans="1:11" ht="19.5" customHeight="1">
      <c r="A16" s="221" t="s">
        <v>256</v>
      </c>
      <c r="B16" s="222" t="s">
        <v>255</v>
      </c>
      <c r="C16" s="222" t="s">
        <v>301</v>
      </c>
      <c r="D16" s="9" t="s">
        <v>290</v>
      </c>
      <c r="E16" s="9" t="s">
        <v>291</v>
      </c>
      <c r="F16" s="9" t="s">
        <v>292</v>
      </c>
      <c r="G16" s="9" t="s">
        <v>287</v>
      </c>
      <c r="H16" s="9" t="s">
        <v>293</v>
      </c>
      <c r="I16" s="9" t="s">
        <v>281</v>
      </c>
      <c r="J16" s="9" t="s">
        <v>282</v>
      </c>
      <c r="K16" s="9" t="s">
        <v>294</v>
      </c>
    </row>
    <row r="17" spans="1:11" ht="19.5" customHeight="1">
      <c r="A17" s="221" t="s">
        <v>262</v>
      </c>
      <c r="B17" s="222" t="s">
        <v>261</v>
      </c>
      <c r="C17" s="222" t="s">
        <v>305</v>
      </c>
      <c r="D17" s="9" t="s">
        <v>276</v>
      </c>
      <c r="E17" s="9" t="s">
        <v>306</v>
      </c>
      <c r="F17" s="9" t="s">
        <v>307</v>
      </c>
      <c r="G17" s="9" t="s">
        <v>279</v>
      </c>
      <c r="H17" s="9" t="s">
        <v>280</v>
      </c>
      <c r="I17" s="9" t="s">
        <v>281</v>
      </c>
      <c r="J17" s="9" t="s">
        <v>282</v>
      </c>
      <c r="K17" s="9" t="s">
        <v>308</v>
      </c>
    </row>
    <row r="18" spans="1:11" ht="19.5" customHeight="1">
      <c r="A18" s="221" t="s">
        <v>262</v>
      </c>
      <c r="B18" s="222" t="s">
        <v>261</v>
      </c>
      <c r="C18" s="222" t="s">
        <v>305</v>
      </c>
      <c r="D18" s="9" t="s">
        <v>284</v>
      </c>
      <c r="E18" s="9" t="s">
        <v>285</v>
      </c>
      <c r="F18" s="9" t="s">
        <v>286</v>
      </c>
      <c r="G18" s="9" t="s">
        <v>287</v>
      </c>
      <c r="H18" s="9" t="s">
        <v>288</v>
      </c>
      <c r="I18" s="9" t="s">
        <v>281</v>
      </c>
      <c r="J18" s="9" t="s">
        <v>282</v>
      </c>
      <c r="K18" s="9" t="s">
        <v>289</v>
      </c>
    </row>
    <row r="19" spans="1:11" ht="19.5" customHeight="1">
      <c r="A19" s="221" t="s">
        <v>262</v>
      </c>
      <c r="B19" s="222" t="s">
        <v>261</v>
      </c>
      <c r="C19" s="222" t="s">
        <v>305</v>
      </c>
      <c r="D19" s="9" t="s">
        <v>290</v>
      </c>
      <c r="E19" s="9" t="s">
        <v>291</v>
      </c>
      <c r="F19" s="9" t="s">
        <v>292</v>
      </c>
      <c r="G19" s="9" t="s">
        <v>287</v>
      </c>
      <c r="H19" s="9" t="s">
        <v>293</v>
      </c>
      <c r="I19" s="9" t="s">
        <v>281</v>
      </c>
      <c r="J19" s="9" t="s">
        <v>282</v>
      </c>
      <c r="K19" s="9" t="s">
        <v>294</v>
      </c>
    </row>
  </sheetData>
  <mergeCells count="13">
    <mergeCell ref="B2:K2"/>
    <mergeCell ref="A7:A9"/>
    <mergeCell ref="A10:A12"/>
    <mergeCell ref="A13:A16"/>
    <mergeCell ref="A17:A19"/>
    <mergeCell ref="B7:B9"/>
    <mergeCell ref="B10:B12"/>
    <mergeCell ref="B13:B16"/>
    <mergeCell ref="B17:B19"/>
    <mergeCell ref="C7:C9"/>
    <mergeCell ref="C10:C12"/>
    <mergeCell ref="C13:C16"/>
    <mergeCell ref="C17:C19"/>
  </mergeCells>
  <phoneticPr fontId="27" type="noConversion"/>
  <pageMargins left="0.75" right="0.75" top="1" bottom="1" header="0.5" footer="0.5"/>
  <pageSetup paperSize="9" fitToWidth="0" fitToHeight="0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K8"/>
  <sheetViews>
    <sheetView showZeros="0" workbookViewId="0">
      <selection activeCell="C10" sqref="C10"/>
    </sheetView>
  </sheetViews>
  <sheetFormatPr defaultColWidth="9.125" defaultRowHeight="12" customHeight="1"/>
  <cols>
    <col min="1" max="1" width="38" customWidth="1"/>
    <col min="2" max="2" width="22.75" customWidth="1"/>
    <col min="3" max="3" width="17.625" customWidth="1"/>
    <col min="4" max="7" width="23.625" customWidth="1"/>
    <col min="8" max="8" width="21.875" customWidth="1"/>
    <col min="9" max="11" width="23.625" customWidth="1"/>
  </cols>
  <sheetData>
    <row r="1" spans="1:11" ht="17.25" customHeight="1">
      <c r="K1" s="46" t="s">
        <v>309</v>
      </c>
    </row>
    <row r="2" spans="1:11" ht="28.5" customHeight="1">
      <c r="B2" s="125" t="s">
        <v>310</v>
      </c>
      <c r="C2" s="136"/>
      <c r="D2" s="136"/>
      <c r="E2" s="136"/>
      <c r="F2" s="136"/>
      <c r="G2" s="137"/>
      <c r="H2" s="136"/>
      <c r="I2" s="137"/>
      <c r="J2" s="137"/>
      <c r="K2" s="136"/>
    </row>
    <row r="3" spans="1:11" ht="17.25" customHeight="1">
      <c r="A3" t="str">
        <f>"单位名称："&amp;"曲靖市麒麟高级中学"</f>
        <v>单位名称：曲靖市麒麟高级中学</v>
      </c>
      <c r="B3" s="71"/>
    </row>
    <row r="4" spans="1:11" ht="44.25" customHeight="1">
      <c r="A4" s="72" t="s">
        <v>199</v>
      </c>
      <c r="B4" s="26" t="s">
        <v>265</v>
      </c>
      <c r="C4" s="26" t="s">
        <v>266</v>
      </c>
      <c r="D4" s="26" t="s">
        <v>267</v>
      </c>
      <c r="E4" s="26" t="s">
        <v>268</v>
      </c>
      <c r="F4" s="26" t="s">
        <v>269</v>
      </c>
      <c r="G4" s="29" t="s">
        <v>270</v>
      </c>
      <c r="H4" s="26" t="s">
        <v>271</v>
      </c>
      <c r="I4" s="29" t="s">
        <v>272</v>
      </c>
      <c r="J4" s="29" t="s">
        <v>273</v>
      </c>
      <c r="K4" s="26" t="s">
        <v>274</v>
      </c>
    </row>
    <row r="5" spans="1:11" ht="14.25" customHeight="1">
      <c r="A5" s="73">
        <v>1</v>
      </c>
      <c r="B5" s="74">
        <v>2</v>
      </c>
      <c r="C5" s="75">
        <v>3</v>
      </c>
      <c r="D5" s="76">
        <v>4</v>
      </c>
      <c r="E5" s="76">
        <v>5</v>
      </c>
      <c r="F5" s="76">
        <v>6</v>
      </c>
      <c r="G5" s="76">
        <v>7</v>
      </c>
      <c r="H5" s="75">
        <v>8</v>
      </c>
      <c r="I5" s="76">
        <v>8</v>
      </c>
      <c r="J5" s="75">
        <v>10</v>
      </c>
      <c r="K5" s="75">
        <v>11</v>
      </c>
    </row>
    <row r="6" spans="1:11" ht="42" customHeight="1">
      <c r="A6" s="10"/>
      <c r="B6" s="9"/>
      <c r="C6" s="77"/>
      <c r="D6" s="77"/>
      <c r="E6" s="77"/>
      <c r="F6" s="78"/>
      <c r="G6" s="79"/>
      <c r="H6" s="78"/>
      <c r="I6" s="79"/>
      <c r="J6" s="79"/>
      <c r="K6" s="78"/>
    </row>
    <row r="7" spans="1:11" ht="51.75" customHeight="1">
      <c r="A7" s="73"/>
      <c r="B7" s="9"/>
      <c r="C7" s="9"/>
      <c r="D7" s="9"/>
      <c r="E7" s="9"/>
      <c r="F7" s="9"/>
      <c r="G7" s="9"/>
      <c r="H7" s="9"/>
      <c r="I7" s="9"/>
      <c r="J7" s="9"/>
      <c r="K7" s="20"/>
    </row>
    <row r="8" spans="1:11" ht="12" customHeight="1">
      <c r="A8" s="341" t="s">
        <v>583</v>
      </c>
    </row>
  </sheetData>
  <mergeCells count="1">
    <mergeCell ref="B2:K2"/>
  </mergeCells>
  <phoneticPr fontId="27" type="noConversion"/>
  <pageMargins left="0.75" right="0.75" top="1" bottom="1" header="0.5" footer="0.5"/>
  <pageSetup paperSize="9" fitToWidth="0" fitToHeight="0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F10"/>
  <sheetViews>
    <sheetView showZeros="0" workbookViewId="0">
      <selection activeCell="B15" sqref="B15"/>
    </sheetView>
  </sheetViews>
  <sheetFormatPr defaultColWidth="9.125" defaultRowHeight="14.25" customHeight="1"/>
  <cols>
    <col min="1" max="1" width="26.875" customWidth="1"/>
    <col min="2" max="2" width="34.25" customWidth="1"/>
    <col min="3" max="3" width="30.375" customWidth="1"/>
    <col min="4" max="4" width="28.75" customWidth="1"/>
    <col min="5" max="6" width="26.875" customWidth="1"/>
  </cols>
  <sheetData>
    <row r="1" spans="1:6" ht="12" customHeight="1">
      <c r="A1" s="62">
        <v>1</v>
      </c>
      <c r="B1" s="63">
        <v>0</v>
      </c>
      <c r="C1" s="62">
        <v>1</v>
      </c>
      <c r="D1" s="69"/>
      <c r="E1" s="69"/>
      <c r="F1" s="61" t="s">
        <v>311</v>
      </c>
    </row>
    <row r="2" spans="1:6" ht="26.25" customHeight="1">
      <c r="A2" s="223" t="s">
        <v>312</v>
      </c>
      <c r="B2" s="223" t="s">
        <v>312</v>
      </c>
      <c r="C2" s="224"/>
      <c r="D2" s="225"/>
      <c r="E2" s="225"/>
      <c r="F2" s="225"/>
    </row>
    <row r="3" spans="1:6" ht="13.5" customHeight="1">
      <c r="A3" s="183" t="str">
        <f>"单位名称："&amp;"曲靖市麒麟高级中学"</f>
        <v>单位名称：曲靖市麒麟高级中学</v>
      </c>
      <c r="B3" s="183" t="s">
        <v>313</v>
      </c>
      <c r="C3" s="226"/>
      <c r="D3" s="69"/>
      <c r="E3" s="69"/>
      <c r="F3" s="120" t="s">
        <v>2</v>
      </c>
    </row>
    <row r="4" spans="1:6" ht="19.5" customHeight="1">
      <c r="A4" s="190" t="s">
        <v>314</v>
      </c>
      <c r="B4" s="229" t="s">
        <v>46</v>
      </c>
      <c r="C4" s="190" t="s">
        <v>47</v>
      </c>
      <c r="D4" s="168" t="s">
        <v>315</v>
      </c>
      <c r="E4" s="168"/>
      <c r="F4" s="168"/>
    </row>
    <row r="5" spans="1:6" ht="18.75" customHeight="1">
      <c r="A5" s="190"/>
      <c r="B5" s="230"/>
      <c r="C5" s="190"/>
      <c r="D5" s="70" t="s">
        <v>29</v>
      </c>
      <c r="E5" s="70" t="s">
        <v>48</v>
      </c>
      <c r="F5" s="70" t="s">
        <v>49</v>
      </c>
    </row>
    <row r="6" spans="1:6" ht="23.25" customHeight="1">
      <c r="A6" s="29">
        <v>1</v>
      </c>
      <c r="B6" s="66" t="s">
        <v>114</v>
      </c>
      <c r="C6" s="29">
        <v>3</v>
      </c>
      <c r="D6" s="67">
        <v>4</v>
      </c>
      <c r="E6" s="67">
        <v>5</v>
      </c>
      <c r="F6" s="67">
        <v>6</v>
      </c>
    </row>
    <row r="7" spans="1:6" ht="23.25" customHeight="1">
      <c r="A7" s="9"/>
      <c r="B7" s="10"/>
      <c r="C7" s="10"/>
      <c r="D7" s="21"/>
      <c r="E7" s="21"/>
      <c r="F7" s="21"/>
    </row>
    <row r="8" spans="1:6" ht="24" customHeight="1">
      <c r="A8" s="10"/>
      <c r="B8" s="9"/>
      <c r="C8" s="9"/>
      <c r="D8" s="21"/>
      <c r="E8" s="21"/>
      <c r="F8" s="21"/>
    </row>
    <row r="9" spans="1:6" ht="18.75" customHeight="1">
      <c r="A9" s="227" t="s">
        <v>96</v>
      </c>
      <c r="B9" s="227" t="s">
        <v>96</v>
      </c>
      <c r="C9" s="228" t="s">
        <v>96</v>
      </c>
      <c r="D9" s="21"/>
      <c r="E9" s="21"/>
      <c r="F9" s="21"/>
    </row>
    <row r="10" spans="1:6" ht="14.25" customHeight="1">
      <c r="A10" s="341" t="s">
        <v>584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honeticPr fontId="27" type="noConversion"/>
  <pageMargins left="0.75" right="0.75" top="1" bottom="1" header="0.5" footer="0.5"/>
  <pageSetup paperSize="9" fitToWidth="0" fitToHeight="0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F10"/>
  <sheetViews>
    <sheetView showZeros="0" workbookViewId="0">
      <selection activeCell="B11" sqref="B11"/>
    </sheetView>
  </sheetViews>
  <sheetFormatPr defaultColWidth="9.125" defaultRowHeight="14.25" customHeight="1"/>
  <cols>
    <col min="1" max="1" width="23.625" customWidth="1"/>
    <col min="2" max="2" width="30.375" customWidth="1"/>
    <col min="3" max="3" width="26.125" customWidth="1"/>
    <col min="4" max="4" width="25.25" customWidth="1"/>
    <col min="5" max="6" width="23.625" customWidth="1"/>
  </cols>
  <sheetData>
    <row r="1" spans="1:6" ht="12" customHeight="1">
      <c r="A1" s="62">
        <v>1</v>
      </c>
      <c r="B1" s="63">
        <v>0</v>
      </c>
      <c r="C1" s="62">
        <v>1</v>
      </c>
      <c r="D1" s="64"/>
      <c r="E1" s="64"/>
      <c r="F1" s="65" t="s">
        <v>311</v>
      </c>
    </row>
    <row r="2" spans="1:6" ht="26.25" customHeight="1">
      <c r="A2" s="223" t="s">
        <v>316</v>
      </c>
      <c r="B2" s="223" t="s">
        <v>312</v>
      </c>
      <c r="C2" s="224"/>
      <c r="D2" s="182"/>
      <c r="E2" s="182"/>
      <c r="F2" s="182"/>
    </row>
    <row r="3" spans="1:6" ht="13.5" customHeight="1">
      <c r="A3" s="183" t="str">
        <f>"单位名称："&amp;"曲靖市麒麟高级中学"</f>
        <v>单位名称：曲靖市麒麟高级中学</v>
      </c>
      <c r="B3" s="181" t="s">
        <v>313</v>
      </c>
      <c r="C3" s="226"/>
      <c r="D3" s="64"/>
      <c r="E3" s="64"/>
      <c r="F3" s="120" t="s">
        <v>2</v>
      </c>
    </row>
    <row r="4" spans="1:6" ht="19.5" customHeight="1">
      <c r="A4" s="236" t="s">
        <v>314</v>
      </c>
      <c r="B4" s="238" t="s">
        <v>46</v>
      </c>
      <c r="C4" s="236" t="s">
        <v>47</v>
      </c>
      <c r="D4" s="231" t="s">
        <v>317</v>
      </c>
      <c r="E4" s="232"/>
      <c r="F4" s="233"/>
    </row>
    <row r="5" spans="1:6" ht="18.75" customHeight="1">
      <c r="A5" s="237"/>
      <c r="B5" s="239"/>
      <c r="C5" s="237"/>
      <c r="D5" s="17" t="s">
        <v>29</v>
      </c>
      <c r="E5" s="23" t="s">
        <v>48</v>
      </c>
      <c r="F5" s="17" t="s">
        <v>49</v>
      </c>
    </row>
    <row r="6" spans="1:6" ht="18.75" customHeight="1">
      <c r="A6" s="29">
        <v>1</v>
      </c>
      <c r="B6" s="66" t="s">
        <v>114</v>
      </c>
      <c r="C6" s="29">
        <v>3</v>
      </c>
      <c r="D6" s="67">
        <v>4</v>
      </c>
      <c r="E6" s="67">
        <v>5</v>
      </c>
      <c r="F6" s="67">
        <v>6</v>
      </c>
    </row>
    <row r="7" spans="1:6" ht="21" customHeight="1">
      <c r="A7" s="9"/>
      <c r="B7" s="68"/>
      <c r="C7" s="68"/>
      <c r="D7" s="21"/>
      <c r="E7" s="21"/>
      <c r="F7" s="21"/>
    </row>
    <row r="8" spans="1:6" ht="21" customHeight="1">
      <c r="A8" s="68"/>
      <c r="B8" s="9"/>
      <c r="C8" s="9"/>
      <c r="D8" s="21"/>
      <c r="E8" s="21"/>
      <c r="F8" s="21"/>
    </row>
    <row r="9" spans="1:6" ht="18.75" customHeight="1">
      <c r="A9" s="234" t="s">
        <v>96</v>
      </c>
      <c r="B9" s="234" t="s">
        <v>96</v>
      </c>
      <c r="C9" s="235" t="s">
        <v>96</v>
      </c>
      <c r="D9" s="21"/>
      <c r="E9" s="21"/>
      <c r="F9" s="21"/>
    </row>
    <row r="10" spans="1:6" ht="14.25" customHeight="1">
      <c r="A10" s="341" t="s">
        <v>585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honeticPr fontId="27" type="noConversion"/>
  <pageMargins left="0.75" right="0.75" top="1" bottom="1" header="0.5" footer="0.5"/>
  <pageSetup paperSize="9" fitToWidth="0" fitToHeight="0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Q22"/>
  <sheetViews>
    <sheetView showZeros="0" workbookViewId="0">
      <selection activeCell="A13" sqref="A13:XFD13"/>
    </sheetView>
  </sheetViews>
  <sheetFormatPr defaultColWidth="9.125" defaultRowHeight="14.25" customHeight="1"/>
  <cols>
    <col min="1" max="2" width="23.625" customWidth="1"/>
    <col min="3" max="3" width="27" customWidth="1"/>
    <col min="4" max="5" width="23.625" customWidth="1"/>
    <col min="6" max="6" width="33.875" customWidth="1"/>
    <col min="7" max="8" width="20.125" customWidth="1"/>
    <col min="9" max="9" width="25.25" customWidth="1"/>
    <col min="10" max="12" width="27" customWidth="1"/>
    <col min="13" max="13" width="23.625" customWidth="1"/>
    <col min="14" max="14" width="30.375" customWidth="1"/>
    <col min="15" max="15" width="27" customWidth="1"/>
    <col min="16" max="16" width="30.375" customWidth="1"/>
    <col min="17" max="17" width="23.625" customWidth="1"/>
  </cols>
  <sheetData>
    <row r="1" spans="1:17" ht="13.5" customHeight="1">
      <c r="O1" s="46"/>
      <c r="P1" s="46"/>
      <c r="Q1" s="25" t="s">
        <v>318</v>
      </c>
    </row>
    <row r="2" spans="1:17" ht="27.75" customHeight="1">
      <c r="A2" s="240" t="s">
        <v>319</v>
      </c>
      <c r="B2" s="136"/>
      <c r="C2" s="136"/>
      <c r="D2" s="136"/>
      <c r="E2" s="136"/>
      <c r="F2" s="136"/>
      <c r="G2" s="136"/>
      <c r="H2" s="136"/>
      <c r="I2" s="136"/>
      <c r="J2" s="136"/>
      <c r="K2" s="137"/>
      <c r="L2" s="136"/>
      <c r="M2" s="136"/>
      <c r="N2" s="136"/>
      <c r="O2" s="137"/>
      <c r="P2" s="137"/>
      <c r="Q2" s="136"/>
    </row>
    <row r="3" spans="1:17" ht="18.75" customHeight="1">
      <c r="A3" s="138" t="str">
        <f>"单位名称："&amp;"曲靖市麒麟高级中学"</f>
        <v>单位名称：曲靖市麒麟高级中学</v>
      </c>
      <c r="B3" s="139"/>
      <c r="C3" s="139"/>
      <c r="D3" s="139"/>
      <c r="E3" s="139"/>
      <c r="F3" s="139"/>
      <c r="G3" s="16"/>
      <c r="H3" s="16"/>
      <c r="I3" s="16"/>
      <c r="J3" s="16"/>
      <c r="O3" s="54"/>
      <c r="P3" s="54"/>
      <c r="Q3" s="120" t="s">
        <v>2</v>
      </c>
    </row>
    <row r="4" spans="1:17" ht="15.75" customHeight="1">
      <c r="A4" s="252" t="s">
        <v>320</v>
      </c>
      <c r="B4" s="255" t="s">
        <v>321</v>
      </c>
      <c r="C4" s="255" t="s">
        <v>322</v>
      </c>
      <c r="D4" s="255" t="s">
        <v>323</v>
      </c>
      <c r="E4" s="255" t="s">
        <v>324</v>
      </c>
      <c r="F4" s="255" t="s">
        <v>325</v>
      </c>
      <c r="G4" s="241" t="s">
        <v>205</v>
      </c>
      <c r="H4" s="241"/>
      <c r="I4" s="241"/>
      <c r="J4" s="241"/>
      <c r="K4" s="242"/>
      <c r="L4" s="241"/>
      <c r="M4" s="241"/>
      <c r="N4" s="241"/>
      <c r="O4" s="243"/>
      <c r="P4" s="242"/>
      <c r="Q4" s="244"/>
    </row>
    <row r="5" spans="1:17" ht="17.25" customHeight="1">
      <c r="A5" s="253"/>
      <c r="B5" s="256"/>
      <c r="C5" s="256"/>
      <c r="D5" s="256"/>
      <c r="E5" s="256"/>
      <c r="F5" s="256"/>
      <c r="G5" s="256" t="s">
        <v>29</v>
      </c>
      <c r="H5" s="256" t="s">
        <v>32</v>
      </c>
      <c r="I5" s="256" t="s">
        <v>326</v>
      </c>
      <c r="J5" s="256" t="s">
        <v>327</v>
      </c>
      <c r="K5" s="257" t="s">
        <v>328</v>
      </c>
      <c r="L5" s="245" t="s">
        <v>36</v>
      </c>
      <c r="M5" s="245"/>
      <c r="N5" s="245"/>
      <c r="O5" s="246"/>
      <c r="P5" s="247"/>
      <c r="Q5" s="248"/>
    </row>
    <row r="6" spans="1:17" ht="54" customHeight="1">
      <c r="A6" s="254"/>
      <c r="B6" s="248"/>
      <c r="C6" s="248"/>
      <c r="D6" s="248"/>
      <c r="E6" s="248"/>
      <c r="F6" s="248"/>
      <c r="G6" s="248"/>
      <c r="H6" s="248" t="s">
        <v>31</v>
      </c>
      <c r="I6" s="248"/>
      <c r="J6" s="248"/>
      <c r="K6" s="258"/>
      <c r="L6" s="49" t="s">
        <v>31</v>
      </c>
      <c r="M6" s="49" t="s">
        <v>37</v>
      </c>
      <c r="N6" s="49" t="s">
        <v>213</v>
      </c>
      <c r="O6" s="30" t="s">
        <v>39</v>
      </c>
      <c r="P6" s="50" t="s">
        <v>40</v>
      </c>
      <c r="Q6" s="49" t="s">
        <v>41</v>
      </c>
    </row>
    <row r="7" spans="1:17" ht="15" customHeight="1">
      <c r="A7" s="19">
        <v>1</v>
      </c>
      <c r="B7" s="58">
        <v>2</v>
      </c>
      <c r="C7" s="58">
        <v>3</v>
      </c>
      <c r="D7" s="58">
        <v>4</v>
      </c>
      <c r="E7" s="58">
        <v>5</v>
      </c>
      <c r="F7" s="58">
        <v>6</v>
      </c>
      <c r="G7" s="59">
        <v>7</v>
      </c>
      <c r="H7" s="59">
        <v>8</v>
      </c>
      <c r="I7" s="59">
        <v>9</v>
      </c>
      <c r="J7" s="59">
        <v>10</v>
      </c>
      <c r="K7" s="59">
        <v>11</v>
      </c>
      <c r="L7" s="59">
        <v>12</v>
      </c>
      <c r="M7" s="59">
        <v>13</v>
      </c>
      <c r="N7" s="59">
        <v>14</v>
      </c>
      <c r="O7" s="59">
        <v>15</v>
      </c>
      <c r="P7" s="59">
        <v>16</v>
      </c>
      <c r="Q7" s="59">
        <v>17</v>
      </c>
    </row>
    <row r="8" spans="1:17" ht="21" customHeight="1">
      <c r="A8" s="9" t="s">
        <v>43</v>
      </c>
      <c r="B8" s="51"/>
      <c r="C8" s="51"/>
      <c r="D8" s="51"/>
      <c r="E8" s="60"/>
      <c r="F8" s="21">
        <v>150</v>
      </c>
      <c r="G8" s="21">
        <v>150</v>
      </c>
      <c r="H8" s="21">
        <v>150</v>
      </c>
      <c r="I8" s="21"/>
      <c r="J8" s="21"/>
      <c r="K8" s="21"/>
      <c r="L8" s="21"/>
      <c r="M8" s="21"/>
      <c r="N8" s="21"/>
      <c r="O8" s="21"/>
      <c r="P8" s="21"/>
      <c r="Q8" s="21"/>
    </row>
    <row r="9" spans="1:17" ht="25.5" customHeight="1">
      <c r="A9" s="9" t="s">
        <v>248</v>
      </c>
      <c r="B9" s="9" t="s">
        <v>329</v>
      </c>
      <c r="C9" s="9" t="s">
        <v>329</v>
      </c>
      <c r="D9" s="9" t="s">
        <v>330</v>
      </c>
      <c r="E9" s="9"/>
      <c r="F9" s="21">
        <v>4.8</v>
      </c>
      <c r="G9" s="21">
        <v>4.8</v>
      </c>
      <c r="H9" s="21">
        <v>4.8</v>
      </c>
      <c r="I9" s="21"/>
      <c r="J9" s="21"/>
      <c r="K9" s="21"/>
      <c r="L9" s="21"/>
      <c r="M9" s="21"/>
      <c r="N9" s="21"/>
      <c r="O9" s="21"/>
      <c r="P9" s="21"/>
      <c r="Q9" s="21"/>
    </row>
    <row r="10" spans="1:17" ht="25.5" customHeight="1">
      <c r="A10" s="9" t="s">
        <v>248</v>
      </c>
      <c r="B10" s="9" t="s">
        <v>331</v>
      </c>
      <c r="C10" s="9" t="s">
        <v>331</v>
      </c>
      <c r="D10" s="9" t="s">
        <v>332</v>
      </c>
      <c r="E10" s="9"/>
      <c r="F10" s="21">
        <v>1</v>
      </c>
      <c r="G10" s="21">
        <v>1</v>
      </c>
      <c r="H10" s="21">
        <v>1</v>
      </c>
      <c r="I10" s="21"/>
      <c r="J10" s="21"/>
      <c r="K10" s="21"/>
      <c r="L10" s="21"/>
      <c r="M10" s="21"/>
      <c r="N10" s="21"/>
      <c r="O10" s="21"/>
      <c r="P10" s="21"/>
      <c r="Q10" s="21"/>
    </row>
    <row r="11" spans="1:17" ht="25.5" customHeight="1">
      <c r="A11" s="9" t="s">
        <v>248</v>
      </c>
      <c r="B11" s="9" t="s">
        <v>333</v>
      </c>
      <c r="C11" s="9" t="s">
        <v>334</v>
      </c>
      <c r="D11" s="9" t="s">
        <v>335</v>
      </c>
      <c r="E11" s="9"/>
      <c r="F11" s="21">
        <v>49.5</v>
      </c>
      <c r="G11" s="21">
        <v>49.5</v>
      </c>
      <c r="H11" s="21">
        <v>49.5</v>
      </c>
      <c r="I11" s="21"/>
      <c r="J11" s="21"/>
      <c r="K11" s="21"/>
      <c r="L11" s="21"/>
      <c r="M11" s="21"/>
      <c r="N11" s="21"/>
      <c r="O11" s="21"/>
      <c r="P11" s="21"/>
      <c r="Q11" s="21"/>
    </row>
    <row r="12" spans="1:17" ht="25.5" customHeight="1">
      <c r="A12" s="9" t="s">
        <v>248</v>
      </c>
      <c r="B12" s="9" t="s">
        <v>336</v>
      </c>
      <c r="C12" s="9" t="s">
        <v>336</v>
      </c>
      <c r="D12" s="9" t="s">
        <v>330</v>
      </c>
      <c r="E12" s="9"/>
      <c r="F12" s="21">
        <v>1</v>
      </c>
      <c r="G12" s="21">
        <v>1</v>
      </c>
      <c r="H12" s="21">
        <v>1</v>
      </c>
      <c r="I12" s="21"/>
      <c r="J12" s="21"/>
      <c r="K12" s="21"/>
      <c r="L12" s="21"/>
      <c r="M12" s="21"/>
      <c r="N12" s="21"/>
      <c r="O12" s="21"/>
      <c r="P12" s="21"/>
      <c r="Q12" s="21"/>
    </row>
    <row r="13" spans="1:17" ht="25.5" customHeight="1">
      <c r="A13" s="9" t="s">
        <v>248</v>
      </c>
      <c r="B13" s="9" t="s">
        <v>337</v>
      </c>
      <c r="C13" s="9" t="s">
        <v>338</v>
      </c>
      <c r="D13" s="9" t="s">
        <v>339</v>
      </c>
      <c r="E13" s="9"/>
      <c r="F13" s="21">
        <v>3.35</v>
      </c>
      <c r="G13" s="21">
        <v>3.35</v>
      </c>
      <c r="H13" s="21">
        <v>3.35</v>
      </c>
      <c r="I13" s="21"/>
      <c r="J13" s="21"/>
      <c r="K13" s="21"/>
      <c r="L13" s="21"/>
      <c r="M13" s="21"/>
      <c r="N13" s="21"/>
      <c r="O13" s="21"/>
      <c r="P13" s="21"/>
      <c r="Q13" s="21"/>
    </row>
    <row r="14" spans="1:17" ht="25.5" customHeight="1">
      <c r="A14" s="9" t="s">
        <v>248</v>
      </c>
      <c r="B14" s="9" t="s">
        <v>340</v>
      </c>
      <c r="C14" s="9" t="s">
        <v>341</v>
      </c>
      <c r="D14" s="9" t="s">
        <v>335</v>
      </c>
      <c r="E14" s="9"/>
      <c r="F14" s="21">
        <v>1.788</v>
      </c>
      <c r="G14" s="21">
        <v>1.788</v>
      </c>
      <c r="H14" s="21">
        <v>1.788</v>
      </c>
      <c r="I14" s="21"/>
      <c r="J14" s="21"/>
      <c r="K14" s="21"/>
      <c r="L14" s="21"/>
      <c r="M14" s="21"/>
      <c r="N14" s="21"/>
      <c r="O14" s="21"/>
      <c r="P14" s="21"/>
      <c r="Q14" s="21"/>
    </row>
    <row r="15" spans="1:17" ht="25.5" customHeight="1">
      <c r="A15" s="9" t="s">
        <v>248</v>
      </c>
      <c r="B15" s="9" t="s">
        <v>342</v>
      </c>
      <c r="C15" s="9" t="s">
        <v>343</v>
      </c>
      <c r="D15" s="9" t="s">
        <v>335</v>
      </c>
      <c r="E15" s="9"/>
      <c r="F15" s="21">
        <v>19.8</v>
      </c>
      <c r="G15" s="21">
        <v>19.8</v>
      </c>
      <c r="H15" s="21">
        <v>19.8</v>
      </c>
      <c r="I15" s="21"/>
      <c r="J15" s="21"/>
      <c r="K15" s="21"/>
      <c r="L15" s="21"/>
      <c r="M15" s="21"/>
      <c r="N15" s="21"/>
      <c r="O15" s="21"/>
      <c r="P15" s="21"/>
      <c r="Q15" s="21"/>
    </row>
    <row r="16" spans="1:17" ht="25.5" customHeight="1">
      <c r="A16" s="9" t="s">
        <v>248</v>
      </c>
      <c r="B16" s="9" t="s">
        <v>344</v>
      </c>
      <c r="C16" s="9" t="s">
        <v>345</v>
      </c>
      <c r="D16" s="9" t="s">
        <v>335</v>
      </c>
      <c r="E16" s="9"/>
      <c r="F16" s="21">
        <v>8.94</v>
      </c>
      <c r="G16" s="21">
        <v>8.94</v>
      </c>
      <c r="H16" s="21">
        <v>8.94</v>
      </c>
      <c r="I16" s="21"/>
      <c r="J16" s="21"/>
      <c r="K16" s="21"/>
      <c r="L16" s="21"/>
      <c r="M16" s="21"/>
      <c r="N16" s="21"/>
      <c r="O16" s="21"/>
      <c r="P16" s="21"/>
      <c r="Q16" s="21"/>
    </row>
    <row r="17" spans="1:17" ht="25.5" customHeight="1">
      <c r="A17" s="9" t="s">
        <v>248</v>
      </c>
      <c r="B17" s="343" t="s">
        <v>592</v>
      </c>
      <c r="C17" s="9" t="s">
        <v>346</v>
      </c>
      <c r="D17" s="9" t="s">
        <v>339</v>
      </c>
      <c r="E17" s="9"/>
      <c r="F17" s="21">
        <v>6.5250000000000004</v>
      </c>
      <c r="G17" s="21">
        <v>6.5250000000000004</v>
      </c>
      <c r="H17" s="21">
        <v>6.5250000000000004</v>
      </c>
      <c r="I17" s="21"/>
      <c r="J17" s="21"/>
      <c r="K17" s="21"/>
      <c r="L17" s="21"/>
      <c r="M17" s="21"/>
      <c r="N17" s="21"/>
      <c r="O17" s="21"/>
      <c r="P17" s="21"/>
      <c r="Q17" s="21"/>
    </row>
    <row r="18" spans="1:17" ht="25.5" customHeight="1">
      <c r="A18" s="9" t="s">
        <v>248</v>
      </c>
      <c r="B18" s="9" t="s">
        <v>347</v>
      </c>
      <c r="C18" s="9" t="s">
        <v>348</v>
      </c>
      <c r="D18" s="9" t="s">
        <v>335</v>
      </c>
      <c r="E18" s="9"/>
      <c r="F18" s="21">
        <v>5</v>
      </c>
      <c r="G18" s="21">
        <v>5</v>
      </c>
      <c r="H18" s="21">
        <v>5</v>
      </c>
      <c r="I18" s="21"/>
      <c r="J18" s="21"/>
      <c r="K18" s="21"/>
      <c r="L18" s="21"/>
      <c r="M18" s="21"/>
      <c r="N18" s="21"/>
      <c r="O18" s="21"/>
      <c r="P18" s="21"/>
      <c r="Q18" s="21"/>
    </row>
    <row r="19" spans="1:17" ht="25.5" customHeight="1">
      <c r="A19" s="9" t="s">
        <v>248</v>
      </c>
      <c r="B19" s="9" t="s">
        <v>349</v>
      </c>
      <c r="C19" s="9" t="s">
        <v>350</v>
      </c>
      <c r="D19" s="9" t="s">
        <v>339</v>
      </c>
      <c r="E19" s="9"/>
      <c r="F19" s="21">
        <v>6.9</v>
      </c>
      <c r="G19" s="21">
        <v>6.9</v>
      </c>
      <c r="H19" s="21">
        <v>6.9</v>
      </c>
      <c r="I19" s="21"/>
      <c r="J19" s="21"/>
      <c r="K19" s="21"/>
      <c r="L19" s="21"/>
      <c r="M19" s="21"/>
      <c r="N19" s="21"/>
      <c r="O19" s="21"/>
      <c r="P19" s="21"/>
      <c r="Q19" s="21"/>
    </row>
    <row r="20" spans="1:17" ht="25.5" customHeight="1">
      <c r="A20" s="9" t="s">
        <v>248</v>
      </c>
      <c r="B20" s="9" t="s">
        <v>351</v>
      </c>
      <c r="C20" s="9" t="s">
        <v>351</v>
      </c>
      <c r="D20" s="9" t="s">
        <v>352</v>
      </c>
      <c r="E20" s="9"/>
      <c r="F20" s="21">
        <v>1.8</v>
      </c>
      <c r="G20" s="21">
        <v>1.8</v>
      </c>
      <c r="H20" s="21">
        <v>1.8</v>
      </c>
      <c r="I20" s="21"/>
      <c r="J20" s="21"/>
      <c r="K20" s="21"/>
      <c r="L20" s="21"/>
      <c r="M20" s="21"/>
      <c r="N20" s="21"/>
      <c r="O20" s="21"/>
      <c r="P20" s="21"/>
      <c r="Q20" s="21"/>
    </row>
    <row r="21" spans="1:17" ht="25.5" customHeight="1">
      <c r="A21" s="9" t="s">
        <v>248</v>
      </c>
      <c r="B21" s="9" t="s">
        <v>353</v>
      </c>
      <c r="C21" s="9" t="s">
        <v>354</v>
      </c>
      <c r="D21" s="9" t="s">
        <v>355</v>
      </c>
      <c r="E21" s="9"/>
      <c r="F21" s="21">
        <v>39.597000000000001</v>
      </c>
      <c r="G21" s="21">
        <v>39.597000000000001</v>
      </c>
      <c r="H21" s="21">
        <v>39.597000000000001</v>
      </c>
      <c r="I21" s="21"/>
      <c r="J21" s="21"/>
      <c r="K21" s="21"/>
      <c r="L21" s="21"/>
      <c r="M21" s="21"/>
      <c r="N21" s="21"/>
      <c r="O21" s="21"/>
      <c r="P21" s="21"/>
      <c r="Q21" s="21"/>
    </row>
    <row r="22" spans="1:17" ht="21" customHeight="1">
      <c r="A22" s="249" t="s">
        <v>96</v>
      </c>
      <c r="B22" s="250"/>
      <c r="C22" s="250"/>
      <c r="D22" s="250"/>
      <c r="E22" s="251"/>
      <c r="F22" s="21">
        <v>150</v>
      </c>
      <c r="G22" s="21">
        <v>150</v>
      </c>
      <c r="H22" s="21">
        <v>150</v>
      </c>
      <c r="I22" s="21"/>
      <c r="J22" s="21"/>
      <c r="K22" s="21"/>
      <c r="L22" s="21"/>
      <c r="M22" s="21"/>
      <c r="N22" s="21"/>
      <c r="O22" s="21"/>
      <c r="P22" s="21"/>
      <c r="Q22" s="21"/>
    </row>
  </sheetData>
  <mergeCells count="16">
    <mergeCell ref="A2:Q2"/>
    <mergeCell ref="A3:F3"/>
    <mergeCell ref="G4:Q4"/>
    <mergeCell ref="L5:Q5"/>
    <mergeCell ref="A22:E22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honeticPr fontId="27" type="noConversion"/>
  <pageMargins left="0.75" right="0.75" top="1" bottom="1" header="0.5" footer="0.5"/>
  <pageSetup paperSize="9" fitToWidth="0" fitToHeight="0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R11"/>
  <sheetViews>
    <sheetView showZeros="0" workbookViewId="0">
      <selection activeCell="B11" sqref="B11"/>
    </sheetView>
  </sheetViews>
  <sheetFormatPr defaultColWidth="9.125" defaultRowHeight="14.25" customHeight="1"/>
  <cols>
    <col min="1" max="1" width="26.5" customWidth="1"/>
    <col min="2" max="2" width="27" customWidth="1"/>
    <col min="3" max="3" width="28.25" customWidth="1"/>
    <col min="4" max="4" width="23.625" customWidth="1"/>
    <col min="5" max="7" width="27" customWidth="1"/>
    <col min="8" max="9" width="20.125" customWidth="1"/>
    <col min="10" max="10" width="25.25" customWidth="1"/>
    <col min="11" max="13" width="27" customWidth="1"/>
    <col min="14" max="14" width="23.625" customWidth="1"/>
    <col min="15" max="15" width="30.375" customWidth="1"/>
    <col min="16" max="16" width="27" customWidth="1"/>
    <col min="17" max="17" width="30.375" customWidth="1"/>
    <col min="18" max="18" width="23.625" customWidth="1"/>
  </cols>
  <sheetData>
    <row r="1" spans="1:18" ht="13.5" customHeight="1">
      <c r="A1" s="47"/>
      <c r="B1" s="47"/>
      <c r="C1" s="47"/>
      <c r="D1" s="48"/>
      <c r="E1" s="48"/>
      <c r="F1" s="48"/>
      <c r="G1" s="48"/>
      <c r="H1" s="47"/>
      <c r="I1" s="47"/>
      <c r="J1" s="47"/>
      <c r="K1" s="47"/>
      <c r="L1" s="53"/>
      <c r="M1" s="47"/>
      <c r="N1" s="47"/>
      <c r="O1" s="47"/>
      <c r="P1" s="46"/>
      <c r="Q1" s="55"/>
      <c r="R1" s="56" t="s">
        <v>356</v>
      </c>
    </row>
    <row r="2" spans="1:18" ht="27.75" customHeight="1">
      <c r="A2" s="240" t="s">
        <v>357</v>
      </c>
      <c r="B2" s="259"/>
      <c r="C2" s="259"/>
      <c r="D2" s="137"/>
      <c r="E2" s="137"/>
      <c r="F2" s="137"/>
      <c r="G2" s="137"/>
      <c r="H2" s="259"/>
      <c r="I2" s="259"/>
      <c r="J2" s="259"/>
      <c r="K2" s="259"/>
      <c r="L2" s="260"/>
      <c r="M2" s="259"/>
      <c r="N2" s="259"/>
      <c r="O2" s="259"/>
      <c r="P2" s="137"/>
      <c r="Q2" s="260"/>
      <c r="R2" s="259"/>
    </row>
    <row r="3" spans="1:18" ht="18.75" customHeight="1">
      <c r="A3" s="261" t="str">
        <f>"单位名称："&amp;"曲靖市麒麟高级中学"</f>
        <v>单位名称：曲靖市麒麟高级中学</v>
      </c>
      <c r="B3" s="165"/>
      <c r="C3" s="165"/>
      <c r="D3" s="35"/>
      <c r="E3" s="35"/>
      <c r="F3" s="35"/>
      <c r="G3" s="35"/>
      <c r="H3" s="34"/>
      <c r="I3" s="34"/>
      <c r="J3" s="34"/>
      <c r="K3" s="34"/>
      <c r="L3" s="53"/>
      <c r="M3" s="47"/>
      <c r="N3" s="47"/>
      <c r="O3" s="47"/>
      <c r="P3" s="54"/>
      <c r="Q3" s="57"/>
      <c r="R3" s="123" t="s">
        <v>2</v>
      </c>
    </row>
    <row r="4" spans="1:18" ht="15.75" customHeight="1">
      <c r="A4" s="252" t="s">
        <v>320</v>
      </c>
      <c r="B4" s="255" t="s">
        <v>358</v>
      </c>
      <c r="C4" s="255" t="s">
        <v>359</v>
      </c>
      <c r="D4" s="263" t="s">
        <v>360</v>
      </c>
      <c r="E4" s="263" t="s">
        <v>361</v>
      </c>
      <c r="F4" s="263" t="s">
        <v>362</v>
      </c>
      <c r="G4" s="263" t="s">
        <v>363</v>
      </c>
      <c r="H4" s="241" t="s">
        <v>205</v>
      </c>
      <c r="I4" s="241"/>
      <c r="J4" s="241"/>
      <c r="K4" s="241"/>
      <c r="L4" s="242"/>
      <c r="M4" s="241"/>
      <c r="N4" s="241"/>
      <c r="O4" s="241"/>
      <c r="P4" s="243"/>
      <c r="Q4" s="242"/>
      <c r="R4" s="244"/>
    </row>
    <row r="5" spans="1:18" ht="17.25" customHeight="1">
      <c r="A5" s="253"/>
      <c r="B5" s="256"/>
      <c r="C5" s="256"/>
      <c r="D5" s="257"/>
      <c r="E5" s="257"/>
      <c r="F5" s="257"/>
      <c r="G5" s="257"/>
      <c r="H5" s="256" t="s">
        <v>29</v>
      </c>
      <c r="I5" s="256" t="s">
        <v>32</v>
      </c>
      <c r="J5" s="256" t="s">
        <v>326</v>
      </c>
      <c r="K5" s="256" t="s">
        <v>327</v>
      </c>
      <c r="L5" s="257" t="s">
        <v>328</v>
      </c>
      <c r="M5" s="245" t="s">
        <v>364</v>
      </c>
      <c r="N5" s="245"/>
      <c r="O5" s="245"/>
      <c r="P5" s="246"/>
      <c r="Q5" s="247"/>
      <c r="R5" s="248"/>
    </row>
    <row r="6" spans="1:18" ht="54" customHeight="1">
      <c r="A6" s="254"/>
      <c r="B6" s="248"/>
      <c r="C6" s="248"/>
      <c r="D6" s="258"/>
      <c r="E6" s="258"/>
      <c r="F6" s="258"/>
      <c r="G6" s="258"/>
      <c r="H6" s="248"/>
      <c r="I6" s="248" t="s">
        <v>31</v>
      </c>
      <c r="J6" s="248"/>
      <c r="K6" s="248"/>
      <c r="L6" s="258"/>
      <c r="M6" s="49" t="s">
        <v>31</v>
      </c>
      <c r="N6" s="49" t="s">
        <v>37</v>
      </c>
      <c r="O6" s="49" t="s">
        <v>213</v>
      </c>
      <c r="P6" s="30" t="s">
        <v>39</v>
      </c>
      <c r="Q6" s="50" t="s">
        <v>40</v>
      </c>
      <c r="R6" s="49" t="s">
        <v>41</v>
      </c>
    </row>
    <row r="7" spans="1:18" ht="15" customHeight="1">
      <c r="A7" s="18">
        <v>1</v>
      </c>
      <c r="B7" s="49">
        <v>2</v>
      </c>
      <c r="C7" s="49">
        <v>3</v>
      </c>
      <c r="D7" s="50">
        <v>4</v>
      </c>
      <c r="E7" s="50">
        <v>5</v>
      </c>
      <c r="F7" s="50">
        <v>6</v>
      </c>
      <c r="G7" s="50">
        <v>7</v>
      </c>
      <c r="H7" s="50">
        <v>8</v>
      </c>
      <c r="I7" s="50">
        <v>9</v>
      </c>
      <c r="J7" s="50">
        <v>10</v>
      </c>
      <c r="K7" s="50">
        <v>11</v>
      </c>
      <c r="L7" s="50">
        <v>12</v>
      </c>
      <c r="M7" s="50">
        <v>13</v>
      </c>
      <c r="N7" s="50">
        <v>14</v>
      </c>
      <c r="O7" s="50">
        <v>15</v>
      </c>
      <c r="P7" s="50">
        <v>16</v>
      </c>
      <c r="Q7" s="50">
        <v>17</v>
      </c>
      <c r="R7" s="50">
        <v>18</v>
      </c>
    </row>
    <row r="8" spans="1:18" ht="21" customHeight="1">
      <c r="A8" s="9"/>
      <c r="B8" s="51"/>
      <c r="C8" s="51"/>
      <c r="D8" s="52"/>
      <c r="E8" s="52"/>
      <c r="F8" s="52"/>
      <c r="G8" s="52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</row>
    <row r="9" spans="1:18" ht="21" customHeight="1">
      <c r="A9" s="9"/>
      <c r="B9" s="9"/>
      <c r="C9" s="9"/>
      <c r="D9" s="9"/>
      <c r="E9" s="9"/>
      <c r="F9" s="9"/>
      <c r="G9" s="9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</row>
    <row r="10" spans="1:18" ht="21" customHeight="1">
      <c r="A10" s="249" t="s">
        <v>365</v>
      </c>
      <c r="B10" s="250"/>
      <c r="C10" s="262"/>
      <c r="D10" s="52"/>
      <c r="E10" s="52"/>
      <c r="F10" s="52"/>
      <c r="G10" s="52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</row>
    <row r="11" spans="1:18" ht="14.25" customHeight="1">
      <c r="A11" s="341" t="s">
        <v>586</v>
      </c>
    </row>
  </sheetData>
  <mergeCells count="17">
    <mergeCell ref="L5:L6"/>
    <mergeCell ref="A2:R2"/>
    <mergeCell ref="A3:C3"/>
    <mergeCell ref="H4:R4"/>
    <mergeCell ref="M5:R5"/>
    <mergeCell ref="A10:C10"/>
    <mergeCell ref="A4:A6"/>
    <mergeCell ref="B4:B6"/>
    <mergeCell ref="C4:C6"/>
    <mergeCell ref="D4:D6"/>
    <mergeCell ref="E4:E6"/>
    <mergeCell ref="F4:F6"/>
    <mergeCell ref="G4:G6"/>
    <mergeCell ref="H5:H6"/>
    <mergeCell ref="I5:I6"/>
    <mergeCell ref="J5:J6"/>
    <mergeCell ref="K5:K6"/>
  </mergeCells>
  <phoneticPr fontId="27" type="noConversion"/>
  <pageMargins left="0.75" right="0.75" top="1" bottom="1" header="0.5" footer="0.5"/>
  <pageSetup paperSize="9" fitToWidth="0" fitToHeight="0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R9"/>
  <sheetViews>
    <sheetView showZeros="0" workbookViewId="0">
      <selection activeCell="A9" sqref="A9"/>
    </sheetView>
  </sheetViews>
  <sheetFormatPr defaultColWidth="9.125" defaultRowHeight="14.25" customHeight="1"/>
  <cols>
    <col min="1" max="1" width="37.75" customWidth="1"/>
    <col min="2" max="4" width="13.375" customWidth="1"/>
    <col min="5" max="5" width="10.25" customWidth="1"/>
    <col min="7" max="14" width="10.25" customWidth="1"/>
  </cols>
  <sheetData>
    <row r="1" spans="1:18" ht="13.5" customHeight="1">
      <c r="D1" s="32"/>
      <c r="F1" s="33"/>
      <c r="N1" s="46" t="s">
        <v>366</v>
      </c>
    </row>
    <row r="2" spans="1:18" ht="35.25" customHeight="1">
      <c r="A2" s="264" t="s">
        <v>367</v>
      </c>
      <c r="B2" s="265"/>
      <c r="C2" s="265"/>
      <c r="D2" s="265"/>
      <c r="E2" s="265"/>
      <c r="F2" s="265"/>
      <c r="G2" s="265"/>
      <c r="H2" s="265"/>
      <c r="I2" s="265"/>
      <c r="J2" s="265"/>
      <c r="K2" s="265"/>
      <c r="L2" s="265"/>
      <c r="M2" s="265"/>
      <c r="N2" s="265"/>
    </row>
    <row r="3" spans="1:18" ht="24" customHeight="1">
      <c r="A3" s="266" t="str">
        <f>"单位名称："&amp;"曲靖市麒麟高级中学"</f>
        <v>单位名称：曲靖市麒麟高级中学</v>
      </c>
      <c r="B3" s="165"/>
      <c r="C3" s="165"/>
      <c r="D3" s="267"/>
      <c r="E3" s="165"/>
      <c r="F3" s="268"/>
      <c r="G3" s="165"/>
      <c r="H3" s="165"/>
      <c r="I3" s="165"/>
      <c r="J3" s="165"/>
      <c r="K3" s="16"/>
      <c r="L3" s="16"/>
      <c r="M3" s="269" t="s">
        <v>2</v>
      </c>
      <c r="N3" s="184"/>
    </row>
    <row r="4" spans="1:18" ht="19.5" customHeight="1">
      <c r="A4" s="272" t="s">
        <v>368</v>
      </c>
      <c r="B4" s="270" t="s">
        <v>205</v>
      </c>
      <c r="C4" s="270"/>
      <c r="D4" s="270"/>
      <c r="E4" s="271" t="s">
        <v>369</v>
      </c>
      <c r="F4" s="271"/>
      <c r="G4" s="271"/>
      <c r="H4" s="271"/>
      <c r="I4" s="271"/>
      <c r="J4" s="271"/>
      <c r="K4" s="271"/>
      <c r="L4" s="271"/>
      <c r="M4" s="271"/>
      <c r="N4" s="271"/>
      <c r="O4" s="271"/>
      <c r="P4" s="271"/>
      <c r="Q4" s="271"/>
      <c r="R4" s="271"/>
    </row>
    <row r="5" spans="1:18" ht="40.5" customHeight="1">
      <c r="A5" s="272"/>
      <c r="B5" s="36" t="s">
        <v>29</v>
      </c>
      <c r="C5" s="37" t="s">
        <v>32</v>
      </c>
      <c r="D5" s="37" t="s">
        <v>370</v>
      </c>
      <c r="E5" s="38" t="s">
        <v>371</v>
      </c>
      <c r="F5" s="38" t="s">
        <v>372</v>
      </c>
      <c r="G5" s="38" t="s">
        <v>373</v>
      </c>
      <c r="H5" s="38" t="s">
        <v>374</v>
      </c>
      <c r="I5" s="38" t="s">
        <v>375</v>
      </c>
      <c r="J5" s="38" t="s">
        <v>376</v>
      </c>
      <c r="K5" s="38" t="s">
        <v>377</v>
      </c>
      <c r="L5" s="38" t="s">
        <v>378</v>
      </c>
      <c r="M5" s="38" t="s">
        <v>379</v>
      </c>
      <c r="N5" s="38" t="s">
        <v>380</v>
      </c>
      <c r="O5" s="38" t="s">
        <v>381</v>
      </c>
      <c r="P5" s="38" t="s">
        <v>382</v>
      </c>
      <c r="Q5" s="38" t="s">
        <v>383</v>
      </c>
      <c r="R5" s="38" t="s">
        <v>384</v>
      </c>
    </row>
    <row r="6" spans="1:18" ht="19.5" customHeight="1">
      <c r="A6" s="39">
        <v>1</v>
      </c>
      <c r="B6" s="36">
        <v>2</v>
      </c>
      <c r="C6" s="38">
        <v>3</v>
      </c>
      <c r="D6" s="38">
        <v>4</v>
      </c>
      <c r="E6" s="38">
        <v>5</v>
      </c>
      <c r="F6" s="40">
        <v>6</v>
      </c>
      <c r="G6" s="36">
        <v>7</v>
      </c>
      <c r="H6" s="38">
        <v>8</v>
      </c>
      <c r="I6" s="38">
        <v>9</v>
      </c>
      <c r="J6" s="38">
        <v>10</v>
      </c>
      <c r="K6" s="40">
        <v>11</v>
      </c>
      <c r="L6" s="36">
        <v>12</v>
      </c>
      <c r="M6" s="38">
        <v>13</v>
      </c>
      <c r="N6" s="38">
        <v>14</v>
      </c>
      <c r="O6" s="38">
        <v>15</v>
      </c>
      <c r="P6" s="38">
        <v>16</v>
      </c>
      <c r="Q6" s="38">
        <v>17</v>
      </c>
      <c r="R6" s="38">
        <v>18</v>
      </c>
    </row>
    <row r="7" spans="1:18" ht="18.75" customHeight="1">
      <c r="A7" s="41"/>
      <c r="B7" s="42"/>
      <c r="C7" s="43"/>
      <c r="D7" s="44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</row>
    <row r="8" spans="1:18" ht="18.75" customHeight="1">
      <c r="A8" s="45"/>
      <c r="B8" s="42"/>
      <c r="C8" s="43"/>
      <c r="D8" s="44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</row>
    <row r="9" spans="1:18" ht="14.25" customHeight="1">
      <c r="A9" s="341" t="s">
        <v>587</v>
      </c>
    </row>
  </sheetData>
  <mergeCells count="6">
    <mergeCell ref="A2:N2"/>
    <mergeCell ref="A3:J3"/>
    <mergeCell ref="M3:N3"/>
    <mergeCell ref="B4:D4"/>
    <mergeCell ref="E4:R4"/>
    <mergeCell ref="A4:A5"/>
  </mergeCells>
  <phoneticPr fontId="27" type="noConversion"/>
  <pageMargins left="0.75" right="0.75" top="1" bottom="1" header="0.5" footer="0.5"/>
  <pageSetup paperSize="9" fitToWidth="0" fitToHeight="0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J8"/>
  <sheetViews>
    <sheetView showZeros="0" workbookViewId="0">
      <selection activeCell="C12" sqref="C12"/>
    </sheetView>
  </sheetViews>
  <sheetFormatPr defaultColWidth="9.125" defaultRowHeight="12" customHeight="1"/>
  <cols>
    <col min="1" max="1" width="26.375" customWidth="1"/>
    <col min="2" max="5" width="26.875" customWidth="1"/>
    <col min="6" max="6" width="23.625" customWidth="1"/>
    <col min="7" max="7" width="25" customWidth="1"/>
    <col min="8" max="9" width="23.625" customWidth="1"/>
    <col min="10" max="10" width="26.875" customWidth="1"/>
  </cols>
  <sheetData>
    <row r="1" spans="1:10" ht="12" customHeight="1">
      <c r="J1" s="31" t="s">
        <v>385</v>
      </c>
    </row>
    <row r="2" spans="1:10" ht="28.5" customHeight="1">
      <c r="A2" s="180" t="s">
        <v>386</v>
      </c>
      <c r="B2" s="162"/>
      <c r="C2" s="162"/>
      <c r="D2" s="162"/>
      <c r="E2" s="162"/>
      <c r="F2" s="197"/>
      <c r="G2" s="162"/>
      <c r="H2" s="197"/>
      <c r="I2" s="197"/>
      <c r="J2" s="162"/>
    </row>
    <row r="3" spans="1:10" ht="17.25" customHeight="1">
      <c r="A3" s="183" t="str">
        <f>"单位名称："&amp;"曲靖市麒麟高级中学"</f>
        <v>单位名称：曲靖市麒麟高级中学</v>
      </c>
      <c r="B3" s="184"/>
      <c r="C3" s="184"/>
      <c r="D3" s="184"/>
      <c r="E3" s="184"/>
      <c r="F3" s="184"/>
      <c r="G3" s="184"/>
      <c r="H3" s="184"/>
    </row>
    <row r="4" spans="1:10" ht="44.25" customHeight="1">
      <c r="A4" s="26" t="s">
        <v>265</v>
      </c>
      <c r="B4" s="26" t="s">
        <v>266</v>
      </c>
      <c r="C4" s="26" t="s">
        <v>267</v>
      </c>
      <c r="D4" s="26" t="s">
        <v>268</v>
      </c>
      <c r="E4" s="26" t="s">
        <v>269</v>
      </c>
      <c r="F4" s="29" t="s">
        <v>270</v>
      </c>
      <c r="G4" s="26" t="s">
        <v>271</v>
      </c>
      <c r="H4" s="29" t="s">
        <v>272</v>
      </c>
      <c r="I4" s="29" t="s">
        <v>273</v>
      </c>
      <c r="J4" s="26" t="s">
        <v>274</v>
      </c>
    </row>
    <row r="5" spans="1:10" ht="14.25" customHeight="1">
      <c r="A5" s="26">
        <v>1</v>
      </c>
      <c r="B5" s="29">
        <v>2</v>
      </c>
      <c r="C5" s="30">
        <v>3</v>
      </c>
      <c r="D5" s="30">
        <v>4</v>
      </c>
      <c r="E5" s="30">
        <v>5</v>
      </c>
      <c r="F5" s="30">
        <v>6</v>
      </c>
      <c r="G5" s="29">
        <v>7</v>
      </c>
      <c r="H5" s="30">
        <v>8</v>
      </c>
      <c r="I5" s="29">
        <v>9</v>
      </c>
      <c r="J5" s="29">
        <v>10</v>
      </c>
    </row>
    <row r="6" spans="1:10" ht="27.75" customHeight="1">
      <c r="A6" s="9"/>
      <c r="B6" s="10"/>
      <c r="C6" s="10"/>
      <c r="D6" s="10"/>
      <c r="E6" s="10"/>
      <c r="F6" s="10"/>
      <c r="G6" s="10"/>
      <c r="H6" s="10"/>
      <c r="I6" s="10"/>
      <c r="J6" s="10"/>
    </row>
    <row r="7" spans="1:10" ht="26.25" customHeight="1">
      <c r="A7" s="9"/>
      <c r="B7" s="9"/>
      <c r="C7" s="9"/>
      <c r="D7" s="9"/>
      <c r="E7" s="9"/>
      <c r="F7" s="9"/>
      <c r="G7" s="9"/>
      <c r="H7" s="9"/>
      <c r="I7" s="9"/>
      <c r="J7" s="9"/>
    </row>
    <row r="8" spans="1:10" ht="12" customHeight="1">
      <c r="A8" s="341" t="s">
        <v>588</v>
      </c>
    </row>
  </sheetData>
  <mergeCells count="2">
    <mergeCell ref="A2:J2"/>
    <mergeCell ref="A3:H3"/>
  </mergeCells>
  <phoneticPr fontId="27" type="noConversion"/>
  <pageMargins left="0.75" right="0.75" top="1" bottom="1" header="0.5" footer="0.5"/>
  <pageSetup paperSize="9" fitToWidth="0" fitToHeight="0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H9"/>
  <sheetViews>
    <sheetView showZeros="0" workbookViewId="0">
      <selection activeCell="A13" sqref="A13"/>
    </sheetView>
  </sheetViews>
  <sheetFormatPr defaultColWidth="9.125" defaultRowHeight="12" customHeight="1"/>
  <cols>
    <col min="1" max="1" width="27" customWidth="1"/>
    <col min="2" max="2" width="24.625" customWidth="1"/>
    <col min="3" max="3" width="30.375" customWidth="1"/>
    <col min="4" max="5" width="23.625" customWidth="1"/>
    <col min="6" max="8" width="32.125" customWidth="1"/>
  </cols>
  <sheetData>
    <row r="1" spans="1:8" ht="14.25" customHeight="1">
      <c r="H1" s="25" t="s">
        <v>387</v>
      </c>
    </row>
    <row r="2" spans="1:8" ht="28.5" customHeight="1">
      <c r="A2" s="240" t="s">
        <v>388</v>
      </c>
      <c r="B2" s="136"/>
      <c r="C2" s="136"/>
      <c r="D2" s="136"/>
      <c r="E2" s="136"/>
      <c r="F2" s="136"/>
      <c r="G2" s="136"/>
      <c r="H2" s="136"/>
    </row>
    <row r="3" spans="1:8" ht="13.5" customHeight="1">
      <c r="A3" s="138" t="str">
        <f>"单位名称："&amp;"曲靖市麒麟高级中学"</f>
        <v>单位名称：曲靖市麒麟高级中学</v>
      </c>
      <c r="B3" s="191"/>
      <c r="C3" s="184"/>
    </row>
    <row r="4" spans="1:8" ht="18" customHeight="1">
      <c r="A4" s="252" t="s">
        <v>314</v>
      </c>
      <c r="B4" s="252" t="s">
        <v>389</v>
      </c>
      <c r="C4" s="252" t="s">
        <v>390</v>
      </c>
      <c r="D4" s="252" t="s">
        <v>391</v>
      </c>
      <c r="E4" s="252" t="s">
        <v>392</v>
      </c>
      <c r="F4" s="273" t="s">
        <v>393</v>
      </c>
      <c r="G4" s="241"/>
      <c r="H4" s="244"/>
    </row>
    <row r="5" spans="1:8" ht="18" customHeight="1">
      <c r="A5" s="254"/>
      <c r="B5" s="254"/>
      <c r="C5" s="254"/>
      <c r="D5" s="254"/>
      <c r="E5" s="254"/>
      <c r="F5" s="26" t="s">
        <v>324</v>
      </c>
      <c r="G5" s="26" t="s">
        <v>394</v>
      </c>
      <c r="H5" s="26" t="s">
        <v>395</v>
      </c>
    </row>
    <row r="6" spans="1:8" ht="21" customHeight="1">
      <c r="A6" s="26">
        <v>1</v>
      </c>
      <c r="B6" s="26">
        <v>2</v>
      </c>
      <c r="C6" s="26">
        <v>3</v>
      </c>
      <c r="D6" s="26">
        <v>4</v>
      </c>
      <c r="E6" s="26">
        <v>5</v>
      </c>
      <c r="F6" s="26">
        <v>6</v>
      </c>
      <c r="G6" s="26">
        <v>7</v>
      </c>
      <c r="H6" s="26">
        <v>8</v>
      </c>
    </row>
    <row r="7" spans="1:8" ht="33" customHeight="1">
      <c r="A7" s="9"/>
      <c r="B7" s="9"/>
      <c r="C7" s="9"/>
      <c r="D7" s="9"/>
      <c r="E7" s="9"/>
      <c r="F7" s="9"/>
      <c r="G7" s="21"/>
      <c r="H7" s="21"/>
    </row>
    <row r="8" spans="1:8" ht="24" customHeight="1">
      <c r="A8" s="27" t="s">
        <v>29</v>
      </c>
      <c r="B8" s="28"/>
      <c r="C8" s="28"/>
      <c r="D8" s="28"/>
      <c r="E8" s="28"/>
      <c r="F8" s="9"/>
      <c r="G8" s="21"/>
      <c r="H8" s="21"/>
    </row>
    <row r="9" spans="1:8" ht="12" customHeight="1">
      <c r="A9" s="341" t="s">
        <v>589</v>
      </c>
    </row>
  </sheetData>
  <mergeCells count="8">
    <mergeCell ref="A2:H2"/>
    <mergeCell ref="A3:C3"/>
    <mergeCell ref="F4:H4"/>
    <mergeCell ref="A4:A5"/>
    <mergeCell ref="B4:B5"/>
    <mergeCell ref="C4:C5"/>
    <mergeCell ref="D4:D5"/>
    <mergeCell ref="E4:E5"/>
  </mergeCells>
  <phoneticPr fontId="27" type="noConversion"/>
  <pageMargins left="0.75" right="0.75" top="1" bottom="1" header="0.5" footer="0.5"/>
  <pageSetup paperSize="9" fitToWidth="0" fitToHeight="0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K11"/>
  <sheetViews>
    <sheetView showZeros="0" workbookViewId="0">
      <selection activeCell="B11" sqref="B11"/>
    </sheetView>
  </sheetViews>
  <sheetFormatPr defaultColWidth="9.125" defaultRowHeight="14.25" customHeight="1"/>
  <cols>
    <col min="1" max="1" width="26.125" customWidth="1"/>
    <col min="2" max="3" width="23.625" customWidth="1"/>
    <col min="4" max="7" width="27" customWidth="1"/>
    <col min="8" max="8" width="20.125" customWidth="1"/>
    <col min="9" max="9" width="33.875" customWidth="1"/>
    <col min="10" max="10" width="32.125" customWidth="1"/>
    <col min="11" max="11" width="17.625" customWidth="1"/>
  </cols>
  <sheetData>
    <row r="1" spans="1:11" ht="13.5" customHeight="1">
      <c r="D1" s="15"/>
      <c r="E1" s="15"/>
      <c r="F1" s="15"/>
      <c r="G1" s="15"/>
      <c r="K1" s="22" t="s">
        <v>396</v>
      </c>
    </row>
    <row r="2" spans="1:11" ht="27.75" customHeight="1">
      <c r="A2" s="136" t="s">
        <v>397</v>
      </c>
      <c r="B2" s="136"/>
      <c r="C2" s="136"/>
      <c r="D2" s="136"/>
      <c r="E2" s="136"/>
      <c r="F2" s="136"/>
      <c r="G2" s="136"/>
      <c r="H2" s="136"/>
      <c r="I2" s="136"/>
      <c r="J2" s="136"/>
      <c r="K2" s="136"/>
    </row>
    <row r="3" spans="1:11" ht="13.5" customHeight="1">
      <c r="A3" s="183" t="str">
        <f>"单位名称："&amp;"曲靖市麒麟高级中学"</f>
        <v>单位名称：曲靖市麒麟高级中学</v>
      </c>
      <c r="B3" s="191"/>
      <c r="C3" s="191"/>
      <c r="D3" s="191"/>
      <c r="E3" s="191"/>
      <c r="F3" s="191"/>
      <c r="G3" s="191"/>
      <c r="H3" s="16"/>
      <c r="I3" s="16"/>
      <c r="J3" s="16"/>
      <c r="K3" s="124" t="s">
        <v>2</v>
      </c>
    </row>
    <row r="4" spans="1:11" ht="21.75" customHeight="1">
      <c r="A4" s="277" t="s">
        <v>243</v>
      </c>
      <c r="B4" s="277" t="s">
        <v>200</v>
      </c>
      <c r="C4" s="277" t="s">
        <v>198</v>
      </c>
      <c r="D4" s="252" t="s">
        <v>201</v>
      </c>
      <c r="E4" s="252" t="s">
        <v>202</v>
      </c>
      <c r="F4" s="252" t="s">
        <v>244</v>
      </c>
      <c r="G4" s="252" t="s">
        <v>245</v>
      </c>
      <c r="H4" s="280" t="s">
        <v>29</v>
      </c>
      <c r="I4" s="231" t="s">
        <v>398</v>
      </c>
      <c r="J4" s="232"/>
      <c r="K4" s="233"/>
    </row>
    <row r="5" spans="1:11" ht="21.75" customHeight="1">
      <c r="A5" s="278"/>
      <c r="B5" s="278"/>
      <c r="C5" s="278"/>
      <c r="D5" s="253"/>
      <c r="E5" s="253"/>
      <c r="F5" s="253"/>
      <c r="G5" s="253"/>
      <c r="H5" s="281"/>
      <c r="I5" s="252" t="s">
        <v>32</v>
      </c>
      <c r="J5" s="252" t="s">
        <v>33</v>
      </c>
      <c r="K5" s="252" t="s">
        <v>34</v>
      </c>
    </row>
    <row r="6" spans="1:11" ht="40.5" customHeight="1">
      <c r="A6" s="279"/>
      <c r="B6" s="279"/>
      <c r="C6" s="279"/>
      <c r="D6" s="254"/>
      <c r="E6" s="254"/>
      <c r="F6" s="254"/>
      <c r="G6" s="254"/>
      <c r="H6" s="282"/>
      <c r="I6" s="254" t="s">
        <v>31</v>
      </c>
      <c r="J6" s="254"/>
      <c r="K6" s="254"/>
    </row>
    <row r="7" spans="1:11" ht="15" customHeight="1">
      <c r="A7" s="5">
        <v>1</v>
      </c>
      <c r="B7" s="5">
        <v>2</v>
      </c>
      <c r="C7" s="5">
        <v>3</v>
      </c>
      <c r="D7" s="5">
        <v>4</v>
      </c>
      <c r="E7" s="5">
        <v>5</v>
      </c>
      <c r="F7" s="5">
        <v>6</v>
      </c>
      <c r="G7" s="5">
        <v>7</v>
      </c>
      <c r="H7" s="5">
        <v>8</v>
      </c>
      <c r="I7" s="5">
        <v>9</v>
      </c>
      <c r="J7" s="24">
        <v>10</v>
      </c>
      <c r="K7" s="24">
        <v>11</v>
      </c>
    </row>
    <row r="8" spans="1:11" ht="18.75" customHeight="1">
      <c r="A8" s="20"/>
      <c r="B8" s="9"/>
      <c r="C8" s="20"/>
      <c r="D8" s="20"/>
      <c r="E8" s="20"/>
      <c r="F8" s="20"/>
      <c r="G8" s="20"/>
      <c r="H8" s="21"/>
      <c r="I8" s="21"/>
      <c r="J8" s="21"/>
      <c r="K8" s="21"/>
    </row>
    <row r="9" spans="1:11" ht="18.75" customHeight="1">
      <c r="A9" s="9"/>
      <c r="B9" s="9"/>
      <c r="C9" s="9"/>
      <c r="D9" s="9"/>
      <c r="E9" s="9"/>
      <c r="F9" s="9"/>
      <c r="G9" s="9"/>
      <c r="H9" s="21"/>
      <c r="I9" s="21"/>
      <c r="J9" s="21"/>
      <c r="K9" s="21"/>
    </row>
    <row r="10" spans="1:11" ht="18.75" customHeight="1">
      <c r="A10" s="274" t="s">
        <v>96</v>
      </c>
      <c r="B10" s="275"/>
      <c r="C10" s="275"/>
      <c r="D10" s="275"/>
      <c r="E10" s="275"/>
      <c r="F10" s="275"/>
      <c r="G10" s="276"/>
      <c r="H10" s="21"/>
      <c r="I10" s="21"/>
      <c r="J10" s="21"/>
      <c r="K10" s="21"/>
    </row>
    <row r="11" spans="1:11" ht="14.25" customHeight="1">
      <c r="A11" s="341" t="s">
        <v>590</v>
      </c>
    </row>
  </sheetData>
  <mergeCells count="15">
    <mergeCell ref="A2:K2"/>
    <mergeCell ref="A3:G3"/>
    <mergeCell ref="I4:K4"/>
    <mergeCell ref="A10:G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honeticPr fontId="27" type="noConversion"/>
  <pageMargins left="0.75" right="0.75" top="1" bottom="1" header="0.5" footer="0.5"/>
  <pageSetup paperSize="9" fitToWidth="0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T9"/>
  <sheetViews>
    <sheetView showZeros="0" topLeftCell="J1" workbookViewId="0">
      <selection activeCell="Q26" sqref="Q26"/>
    </sheetView>
  </sheetViews>
  <sheetFormatPr defaultColWidth="8" defaultRowHeight="14.25" customHeight="1"/>
  <cols>
    <col min="1" max="1" width="25.25" customWidth="1"/>
    <col min="2" max="2" width="33.625" customWidth="1"/>
    <col min="3" max="8" width="12.625" customWidth="1"/>
    <col min="9" max="9" width="11.75" customWidth="1"/>
    <col min="10" max="14" width="12.625" customWidth="1"/>
    <col min="15" max="15" width="15.875" customWidth="1"/>
    <col min="16" max="16" width="9.625" customWidth="1"/>
    <col min="17" max="17" width="21.25" customWidth="1"/>
    <col min="18" max="18" width="10.625" customWidth="1"/>
    <col min="19" max="20" width="10.125" customWidth="1"/>
  </cols>
  <sheetData>
    <row r="1" spans="1:20" ht="14.25" customHeight="1">
      <c r="I1" s="48"/>
      <c r="O1" s="48"/>
      <c r="P1" s="48"/>
      <c r="Q1" s="48"/>
      <c r="R1" s="48"/>
      <c r="S1" s="133" t="s">
        <v>24</v>
      </c>
      <c r="T1" s="134" t="s">
        <v>24</v>
      </c>
    </row>
    <row r="2" spans="1:20" ht="36" customHeight="1">
      <c r="A2" s="135" t="s">
        <v>25</v>
      </c>
      <c r="B2" s="136"/>
      <c r="C2" s="136"/>
      <c r="D2" s="136"/>
      <c r="E2" s="136"/>
      <c r="F2" s="136"/>
      <c r="G2" s="136"/>
      <c r="H2" s="136"/>
      <c r="I2" s="137"/>
      <c r="J2" s="136"/>
      <c r="K2" s="136"/>
      <c r="L2" s="136"/>
      <c r="M2" s="136"/>
      <c r="N2" s="136"/>
      <c r="O2" s="137"/>
      <c r="P2" s="137"/>
      <c r="Q2" s="137"/>
      <c r="R2" s="137"/>
      <c r="S2" s="136"/>
      <c r="T2" s="137"/>
    </row>
    <row r="3" spans="1:20" ht="20.25" customHeight="1">
      <c r="A3" s="138" t="str">
        <f>"单位名称："&amp;"曲靖市麒麟高级中学"</f>
        <v>单位名称：曲靖市麒麟高级中学</v>
      </c>
      <c r="B3" s="139"/>
      <c r="C3" s="139"/>
      <c r="D3" s="139"/>
      <c r="E3" s="16"/>
      <c r="F3" s="16"/>
      <c r="G3" s="16"/>
      <c r="H3" s="16"/>
      <c r="I3" s="35"/>
      <c r="J3" s="16"/>
      <c r="K3" s="16"/>
      <c r="L3" s="16"/>
      <c r="M3" s="16"/>
      <c r="N3" s="16"/>
      <c r="O3" s="35"/>
      <c r="P3" s="35"/>
      <c r="Q3" s="35"/>
      <c r="R3" s="35"/>
      <c r="S3" s="140" t="s">
        <v>2</v>
      </c>
      <c r="T3" s="141" t="s">
        <v>26</v>
      </c>
    </row>
    <row r="4" spans="1:20" ht="18.75" customHeight="1">
      <c r="A4" s="152" t="s">
        <v>27</v>
      </c>
      <c r="B4" s="155" t="s">
        <v>28</v>
      </c>
      <c r="C4" s="155" t="s">
        <v>29</v>
      </c>
      <c r="D4" s="142" t="s">
        <v>30</v>
      </c>
      <c r="E4" s="143"/>
      <c r="F4" s="143"/>
      <c r="G4" s="143"/>
      <c r="H4" s="143"/>
      <c r="I4" s="144"/>
      <c r="J4" s="143"/>
      <c r="K4" s="143"/>
      <c r="L4" s="143"/>
      <c r="M4" s="143"/>
      <c r="N4" s="145"/>
      <c r="O4" s="142" t="s">
        <v>20</v>
      </c>
      <c r="P4" s="142"/>
      <c r="Q4" s="142"/>
      <c r="R4" s="142"/>
      <c r="S4" s="143"/>
      <c r="T4" s="146"/>
    </row>
    <row r="5" spans="1:20" ht="24.75" customHeight="1">
      <c r="A5" s="153"/>
      <c r="B5" s="156"/>
      <c r="C5" s="156"/>
      <c r="D5" s="156" t="s">
        <v>31</v>
      </c>
      <c r="E5" s="156" t="s">
        <v>32</v>
      </c>
      <c r="F5" s="156" t="s">
        <v>33</v>
      </c>
      <c r="G5" s="156" t="s">
        <v>34</v>
      </c>
      <c r="H5" s="156" t="s">
        <v>35</v>
      </c>
      <c r="I5" s="147" t="s">
        <v>36</v>
      </c>
      <c r="J5" s="148"/>
      <c r="K5" s="148"/>
      <c r="L5" s="148"/>
      <c r="M5" s="148"/>
      <c r="N5" s="149"/>
      <c r="O5" s="158" t="s">
        <v>31</v>
      </c>
      <c r="P5" s="158" t="s">
        <v>32</v>
      </c>
      <c r="Q5" s="152" t="s">
        <v>33</v>
      </c>
      <c r="R5" s="155" t="s">
        <v>34</v>
      </c>
      <c r="S5" s="161" t="s">
        <v>35</v>
      </c>
      <c r="T5" s="155" t="s">
        <v>36</v>
      </c>
    </row>
    <row r="6" spans="1:20" ht="24.75" customHeight="1">
      <c r="A6" s="154"/>
      <c r="B6" s="157"/>
      <c r="C6" s="157"/>
      <c r="D6" s="157"/>
      <c r="E6" s="157"/>
      <c r="F6" s="157"/>
      <c r="G6" s="157"/>
      <c r="H6" s="157"/>
      <c r="I6" s="24" t="s">
        <v>31</v>
      </c>
      <c r="J6" s="113" t="s">
        <v>37</v>
      </c>
      <c r="K6" s="113" t="s">
        <v>38</v>
      </c>
      <c r="L6" s="113" t="s">
        <v>39</v>
      </c>
      <c r="M6" s="113" t="s">
        <v>40</v>
      </c>
      <c r="N6" s="113" t="s">
        <v>41</v>
      </c>
      <c r="O6" s="159"/>
      <c r="P6" s="159"/>
      <c r="Q6" s="160"/>
      <c r="R6" s="159"/>
      <c r="S6" s="157"/>
      <c r="T6" s="157"/>
    </row>
    <row r="7" spans="1:20" ht="16.5" customHeight="1">
      <c r="A7" s="110">
        <v>1</v>
      </c>
      <c r="B7" s="5">
        <v>2</v>
      </c>
      <c r="C7" s="5">
        <v>3</v>
      </c>
      <c r="D7" s="5">
        <v>4</v>
      </c>
      <c r="E7" s="111">
        <v>5</v>
      </c>
      <c r="F7" s="112">
        <v>6</v>
      </c>
      <c r="G7" s="112">
        <v>7</v>
      </c>
      <c r="H7" s="111">
        <v>8</v>
      </c>
      <c r="I7" s="111">
        <v>9</v>
      </c>
      <c r="J7" s="112">
        <v>10</v>
      </c>
      <c r="K7" s="112">
        <v>11</v>
      </c>
      <c r="L7" s="111">
        <v>12</v>
      </c>
      <c r="M7" s="111">
        <v>13</v>
      </c>
      <c r="N7" s="112">
        <v>14</v>
      </c>
      <c r="O7" s="112">
        <v>15</v>
      </c>
      <c r="P7" s="111">
        <v>16</v>
      </c>
      <c r="Q7" s="114">
        <v>17</v>
      </c>
      <c r="R7" s="115">
        <v>18</v>
      </c>
      <c r="S7" s="115">
        <v>19</v>
      </c>
      <c r="T7" s="115">
        <v>20</v>
      </c>
    </row>
    <row r="8" spans="1:20" ht="16.5" customHeight="1">
      <c r="A8" s="9" t="s">
        <v>42</v>
      </c>
      <c r="B8" s="9" t="s">
        <v>43</v>
      </c>
      <c r="C8" s="21">
        <v>5110.7876509999996</v>
      </c>
      <c r="D8" s="21">
        <v>5110.7876509999996</v>
      </c>
      <c r="E8" s="21">
        <v>5110.7876509999996</v>
      </c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</row>
    <row r="9" spans="1:20" ht="12.75" customHeight="1">
      <c r="A9" s="150" t="s">
        <v>29</v>
      </c>
      <c r="B9" s="151"/>
      <c r="C9" s="21">
        <v>5110.7876509999996</v>
      </c>
      <c r="D9" s="21">
        <v>5110.7876509999996</v>
      </c>
      <c r="E9" s="21">
        <v>5110.7876509999996</v>
      </c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</row>
  </sheetData>
  <mergeCells count="22">
    <mergeCell ref="T5:T6"/>
    <mergeCell ref="O5:O6"/>
    <mergeCell ref="P5:P6"/>
    <mergeCell ref="Q5:Q6"/>
    <mergeCell ref="R5:R6"/>
    <mergeCell ref="S5:S6"/>
    <mergeCell ref="I5:N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S1:T1"/>
    <mergeCell ref="A2:T2"/>
    <mergeCell ref="A3:D3"/>
    <mergeCell ref="S3:T3"/>
    <mergeCell ref="D4:N4"/>
    <mergeCell ref="O4:T4"/>
  </mergeCells>
  <phoneticPr fontId="27" type="noConversion"/>
  <pageMargins left="0.75" right="0.75" top="1" bottom="1" header="0.5" footer="0.5"/>
  <pageSetup paperSize="9" fitToWidth="0" fitToHeight="0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G13"/>
  <sheetViews>
    <sheetView showZeros="0" workbookViewId="0">
      <selection activeCell="D32" sqref="D32"/>
    </sheetView>
  </sheetViews>
  <sheetFormatPr defaultColWidth="9.125" defaultRowHeight="14.25" customHeight="1"/>
  <cols>
    <col min="1" max="1" width="27.375" customWidth="1"/>
    <col min="2" max="2" width="30.75" customWidth="1"/>
    <col min="3" max="3" width="27.375" customWidth="1"/>
    <col min="4" max="4" width="26.875" customWidth="1"/>
    <col min="5" max="7" width="30.375" customWidth="1"/>
  </cols>
  <sheetData>
    <row r="1" spans="1:7" ht="13.5" customHeight="1">
      <c r="D1" s="1"/>
      <c r="G1" s="2" t="s">
        <v>399</v>
      </c>
    </row>
    <row r="2" spans="1:7" ht="27.75" customHeight="1">
      <c r="A2" s="162" t="s">
        <v>400</v>
      </c>
      <c r="B2" s="162"/>
      <c r="C2" s="162"/>
      <c r="D2" s="162"/>
      <c r="E2" s="162"/>
      <c r="F2" s="162"/>
      <c r="G2" s="162"/>
    </row>
    <row r="3" spans="1:7" ht="13.5" customHeight="1">
      <c r="A3" s="183" t="str">
        <f>"单位名称："&amp;"曲靖市麒麟高级中学"</f>
        <v>单位名称：曲靖市麒麟高级中学</v>
      </c>
      <c r="B3" s="213"/>
      <c r="C3" s="213"/>
      <c r="D3" s="213"/>
      <c r="E3" s="4"/>
      <c r="F3" s="4"/>
      <c r="G3" s="124" t="s">
        <v>2</v>
      </c>
    </row>
    <row r="4" spans="1:7" ht="21.75" customHeight="1">
      <c r="A4" s="217" t="s">
        <v>198</v>
      </c>
      <c r="B4" s="217" t="s">
        <v>243</v>
      </c>
      <c r="C4" s="217" t="s">
        <v>200</v>
      </c>
      <c r="D4" s="196" t="s">
        <v>401</v>
      </c>
      <c r="E4" s="283" t="s">
        <v>32</v>
      </c>
      <c r="F4" s="283"/>
      <c r="G4" s="283"/>
    </row>
    <row r="5" spans="1:7" ht="21.75" customHeight="1">
      <c r="A5" s="217"/>
      <c r="B5" s="217"/>
      <c r="C5" s="217"/>
      <c r="D5" s="287"/>
      <c r="E5" s="270" t="s">
        <v>402</v>
      </c>
      <c r="F5" s="288" t="s">
        <v>403</v>
      </c>
      <c r="G5" s="288" t="s">
        <v>404</v>
      </c>
    </row>
    <row r="6" spans="1:7" ht="40.5" customHeight="1">
      <c r="A6" s="217"/>
      <c r="B6" s="217"/>
      <c r="C6" s="217"/>
      <c r="D6" s="287"/>
      <c r="E6" s="270"/>
      <c r="F6" s="288" t="s">
        <v>31</v>
      </c>
      <c r="G6" s="288"/>
    </row>
    <row r="7" spans="1:7" ht="15.75" customHeight="1">
      <c r="A7" s="5">
        <v>1</v>
      </c>
      <c r="B7" s="5">
        <v>2</v>
      </c>
      <c r="C7" s="5">
        <v>3</v>
      </c>
      <c r="D7" s="6">
        <v>4</v>
      </c>
      <c r="E7" s="7">
        <v>8</v>
      </c>
      <c r="F7" s="7">
        <v>9</v>
      </c>
      <c r="G7" s="8">
        <v>10</v>
      </c>
    </row>
    <row r="8" spans="1:7" ht="26.25" customHeight="1">
      <c r="A8" s="9" t="s">
        <v>43</v>
      </c>
      <c r="B8" s="10"/>
      <c r="C8" s="10"/>
      <c r="D8" s="11"/>
      <c r="E8" s="12">
        <v>299.0838</v>
      </c>
      <c r="F8" s="13"/>
      <c r="G8" s="12"/>
    </row>
    <row r="9" spans="1:7" ht="24.75" customHeight="1">
      <c r="A9" s="10"/>
      <c r="B9" s="9" t="s">
        <v>405</v>
      </c>
      <c r="C9" s="9" t="s">
        <v>255</v>
      </c>
      <c r="D9" s="14" t="s">
        <v>406</v>
      </c>
      <c r="E9" s="12">
        <v>3.26</v>
      </c>
      <c r="F9" s="13"/>
      <c r="G9" s="12"/>
    </row>
    <row r="10" spans="1:7" ht="24.75" customHeight="1">
      <c r="A10" s="9"/>
      <c r="B10" s="9" t="s">
        <v>405</v>
      </c>
      <c r="C10" s="9" t="s">
        <v>248</v>
      </c>
      <c r="D10" s="14" t="s">
        <v>406</v>
      </c>
      <c r="E10" s="12">
        <v>289.69200000000001</v>
      </c>
      <c r="F10" s="13"/>
      <c r="G10" s="12"/>
    </row>
    <row r="11" spans="1:7" ht="24.75" customHeight="1">
      <c r="A11" s="9"/>
      <c r="B11" s="9" t="s">
        <v>405</v>
      </c>
      <c r="C11" s="9" t="s">
        <v>261</v>
      </c>
      <c r="D11" s="14" t="s">
        <v>406</v>
      </c>
      <c r="E11" s="12">
        <v>5.5522</v>
      </c>
      <c r="F11" s="13"/>
      <c r="G11" s="12"/>
    </row>
    <row r="12" spans="1:7" ht="24.75" customHeight="1">
      <c r="A12" s="9"/>
      <c r="B12" s="9" t="s">
        <v>405</v>
      </c>
      <c r="C12" s="9" t="s">
        <v>258</v>
      </c>
      <c r="D12" s="14" t="s">
        <v>406</v>
      </c>
      <c r="E12" s="12">
        <v>0.5796</v>
      </c>
      <c r="F12" s="13"/>
      <c r="G12" s="12"/>
    </row>
    <row r="13" spans="1:7" ht="18.75" customHeight="1">
      <c r="A13" s="284" t="s">
        <v>29</v>
      </c>
      <c r="B13" s="285" t="s">
        <v>407</v>
      </c>
      <c r="C13" s="285"/>
      <c r="D13" s="286"/>
      <c r="E13" s="12">
        <v>299.0838</v>
      </c>
      <c r="F13" s="13"/>
      <c r="G13" s="12"/>
    </row>
  </sheetData>
  <mergeCells count="11">
    <mergeCell ref="A2:G2"/>
    <mergeCell ref="A3:D3"/>
    <mergeCell ref="E4:G4"/>
    <mergeCell ref="A13:D13"/>
    <mergeCell ref="A4:A6"/>
    <mergeCell ref="B4:B6"/>
    <mergeCell ref="C4:C6"/>
    <mergeCell ref="D4:D6"/>
    <mergeCell ref="E5:E6"/>
    <mergeCell ref="F5:F6"/>
    <mergeCell ref="G5:G6"/>
  </mergeCells>
  <phoneticPr fontId="27" type="noConversion"/>
  <pageMargins left="0.75" right="0.75" top="1" bottom="1" header="0.5" footer="0.5"/>
  <pageSetup paperSize="9" fitToWidth="0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Q27"/>
  <sheetViews>
    <sheetView showZeros="0" topLeftCell="A4" workbookViewId="0">
      <selection activeCell="A10" sqref="A10"/>
    </sheetView>
  </sheetViews>
  <sheetFormatPr defaultColWidth="9.125" defaultRowHeight="14.25" customHeight="1"/>
  <cols>
    <col min="1" max="1" width="30.375" customWidth="1"/>
    <col min="2" max="2" width="37.75" customWidth="1"/>
    <col min="3" max="3" width="18.875" customWidth="1"/>
    <col min="4" max="4" width="21" customWidth="1"/>
    <col min="5" max="5" width="18.875" customWidth="1"/>
    <col min="6" max="6" width="20.125" customWidth="1"/>
    <col min="7" max="7" width="18.875" customWidth="1"/>
    <col min="8" max="8" width="19.875" customWidth="1"/>
    <col min="9" max="9" width="21.25" customWidth="1"/>
    <col min="10" max="10" width="15.625" customWidth="1"/>
    <col min="11" max="11" width="16.375" customWidth="1"/>
    <col min="12" max="12" width="13.625" customWidth="1"/>
    <col min="13" max="17" width="18.875" customWidth="1"/>
  </cols>
  <sheetData>
    <row r="1" spans="1:17" ht="15.75" customHeight="1">
      <c r="Q1" s="25" t="s">
        <v>44</v>
      </c>
    </row>
    <row r="2" spans="1:17" ht="28.5" customHeight="1">
      <c r="A2" s="162" t="s">
        <v>45</v>
      </c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  <c r="Q2" s="162"/>
    </row>
    <row r="3" spans="1:17" ht="15" customHeight="1">
      <c r="A3" s="163" t="str">
        <f>"单位名称："&amp;"曲靖市麒麟高级中学"</f>
        <v>单位名称：曲靖市麒麟高级中学</v>
      </c>
      <c r="B3" s="164"/>
      <c r="C3" s="165"/>
      <c r="D3" s="166"/>
      <c r="E3" s="165"/>
      <c r="F3" s="166"/>
      <c r="G3" s="165"/>
      <c r="H3" s="166"/>
      <c r="I3" s="166"/>
      <c r="J3" s="166"/>
      <c r="K3" s="165"/>
      <c r="L3" s="166"/>
      <c r="M3" s="165"/>
      <c r="N3" s="165"/>
      <c r="O3" s="4"/>
      <c r="P3" s="4"/>
      <c r="Q3" s="119" t="s">
        <v>2</v>
      </c>
    </row>
    <row r="4" spans="1:17" ht="17.25" customHeight="1">
      <c r="A4" s="173" t="s">
        <v>46</v>
      </c>
      <c r="B4" s="174" t="s">
        <v>47</v>
      </c>
      <c r="C4" s="176" t="s">
        <v>29</v>
      </c>
      <c r="D4" s="167" t="s">
        <v>48</v>
      </c>
      <c r="E4" s="168"/>
      <c r="F4" s="167" t="s">
        <v>49</v>
      </c>
      <c r="G4" s="168"/>
      <c r="H4" s="177" t="s">
        <v>32</v>
      </c>
      <c r="I4" s="172" t="s">
        <v>33</v>
      </c>
      <c r="J4" s="174" t="s">
        <v>50</v>
      </c>
      <c r="K4" s="178" t="s">
        <v>34</v>
      </c>
      <c r="L4" s="167" t="s">
        <v>36</v>
      </c>
      <c r="M4" s="169"/>
      <c r="N4" s="169"/>
      <c r="O4" s="169"/>
      <c r="P4" s="169"/>
      <c r="Q4" s="170"/>
    </row>
    <row r="5" spans="1:17" ht="26.25" customHeight="1">
      <c r="A5" s="168"/>
      <c r="B5" s="175"/>
      <c r="C5" s="175"/>
      <c r="D5" s="103" t="s">
        <v>29</v>
      </c>
      <c r="E5" s="103" t="s">
        <v>51</v>
      </c>
      <c r="F5" s="103" t="s">
        <v>29</v>
      </c>
      <c r="G5" s="104" t="s">
        <v>51</v>
      </c>
      <c r="H5" s="175"/>
      <c r="I5" s="175"/>
      <c r="J5" s="175"/>
      <c r="K5" s="179"/>
      <c r="L5" s="103" t="s">
        <v>31</v>
      </c>
      <c r="M5" s="107" t="s">
        <v>52</v>
      </c>
      <c r="N5" s="107" t="s">
        <v>53</v>
      </c>
      <c r="O5" s="107" t="s">
        <v>54</v>
      </c>
      <c r="P5" s="107" t="s">
        <v>55</v>
      </c>
      <c r="Q5" s="107" t="s">
        <v>56</v>
      </c>
    </row>
    <row r="6" spans="1:17" ht="16.5" customHeight="1">
      <c r="A6" s="70">
        <v>1</v>
      </c>
      <c r="B6" s="103">
        <v>2</v>
      </c>
      <c r="C6" s="103">
        <v>3</v>
      </c>
      <c r="D6" s="103">
        <v>4</v>
      </c>
      <c r="E6" s="105">
        <v>5</v>
      </c>
      <c r="F6" s="106">
        <v>6</v>
      </c>
      <c r="G6" s="105">
        <v>7</v>
      </c>
      <c r="H6" s="106">
        <v>8</v>
      </c>
      <c r="I6" s="105">
        <v>9</v>
      </c>
      <c r="J6" s="105">
        <v>10</v>
      </c>
      <c r="K6" s="105">
        <v>11</v>
      </c>
      <c r="L6" s="105">
        <v>12</v>
      </c>
      <c r="M6" s="108">
        <v>13</v>
      </c>
      <c r="N6" s="109">
        <v>14</v>
      </c>
      <c r="O6" s="109">
        <v>15</v>
      </c>
      <c r="P6" s="109">
        <v>16</v>
      </c>
      <c r="Q6" s="109">
        <v>17</v>
      </c>
    </row>
    <row r="7" spans="1:17" ht="19.5" customHeight="1">
      <c r="A7" s="9" t="s">
        <v>57</v>
      </c>
      <c r="B7" s="9" t="s">
        <v>58</v>
      </c>
      <c r="C7" s="21">
        <v>3757.3546099999999</v>
      </c>
      <c r="D7" s="21">
        <v>3461.5308100000002</v>
      </c>
      <c r="E7" s="21">
        <v>3461.5308100000002</v>
      </c>
      <c r="F7" s="21">
        <v>295.82380000000001</v>
      </c>
      <c r="G7" s="21">
        <v>295.82380000000001</v>
      </c>
      <c r="H7" s="21">
        <v>3757.3546099999999</v>
      </c>
      <c r="I7" s="21"/>
      <c r="J7" s="21"/>
      <c r="K7" s="21"/>
      <c r="L7" s="21"/>
      <c r="M7" s="21"/>
      <c r="N7" s="21"/>
      <c r="O7" s="21"/>
      <c r="P7" s="21"/>
      <c r="Q7" s="21"/>
    </row>
    <row r="8" spans="1:17" ht="19.5" customHeight="1">
      <c r="A8" s="92" t="s">
        <v>59</v>
      </c>
      <c r="B8" s="92" t="s">
        <v>60</v>
      </c>
      <c r="C8" s="21">
        <v>3757.3546099999999</v>
      </c>
      <c r="D8" s="21">
        <v>3461.5308100000002</v>
      </c>
      <c r="E8" s="21">
        <v>3461.5308100000002</v>
      </c>
      <c r="F8" s="21">
        <v>295.82380000000001</v>
      </c>
      <c r="G8" s="21">
        <v>295.82380000000001</v>
      </c>
      <c r="H8" s="21">
        <v>3757.3546099999999</v>
      </c>
      <c r="I8" s="21"/>
      <c r="J8" s="21"/>
      <c r="K8" s="21"/>
      <c r="L8" s="21"/>
      <c r="M8" s="21"/>
      <c r="N8" s="21"/>
      <c r="O8" s="21"/>
      <c r="P8" s="21"/>
      <c r="Q8" s="21"/>
    </row>
    <row r="9" spans="1:17" ht="19.5" customHeight="1">
      <c r="A9" s="101" t="s">
        <v>61</v>
      </c>
      <c r="B9" s="101" t="s">
        <v>62</v>
      </c>
      <c r="C9" s="21">
        <v>3757.3546099999999</v>
      </c>
      <c r="D9" s="21">
        <v>3461.5308100000002</v>
      </c>
      <c r="E9" s="21">
        <v>3461.5308100000002</v>
      </c>
      <c r="F9" s="21">
        <v>295.82380000000001</v>
      </c>
      <c r="G9" s="21">
        <v>295.82380000000001</v>
      </c>
      <c r="H9" s="21">
        <v>3757.3546099999999</v>
      </c>
      <c r="I9" s="21"/>
      <c r="J9" s="21"/>
      <c r="K9" s="21"/>
      <c r="L9" s="21"/>
      <c r="M9" s="21"/>
      <c r="N9" s="21"/>
      <c r="O9" s="21"/>
      <c r="P9" s="21"/>
      <c r="Q9" s="21"/>
    </row>
    <row r="10" spans="1:17" ht="19.5" customHeight="1">
      <c r="A10" s="9" t="s">
        <v>63</v>
      </c>
      <c r="B10" s="9" t="s">
        <v>64</v>
      </c>
      <c r="C10" s="21">
        <v>689.64246600000001</v>
      </c>
      <c r="D10" s="21">
        <v>686.38246600000002</v>
      </c>
      <c r="E10" s="21">
        <v>686.38246600000002</v>
      </c>
      <c r="F10" s="21">
        <v>3.26</v>
      </c>
      <c r="G10" s="21">
        <v>3.26</v>
      </c>
      <c r="H10" s="21">
        <v>689.64246600000001</v>
      </c>
      <c r="I10" s="21"/>
      <c r="J10" s="21"/>
      <c r="K10" s="21"/>
      <c r="L10" s="21"/>
      <c r="M10" s="21"/>
      <c r="N10" s="21"/>
      <c r="O10" s="21"/>
      <c r="P10" s="21"/>
      <c r="Q10" s="21"/>
    </row>
    <row r="11" spans="1:17" ht="19.5" customHeight="1">
      <c r="A11" s="92" t="s">
        <v>65</v>
      </c>
      <c r="B11" s="92" t="s">
        <v>66</v>
      </c>
      <c r="C11" s="21">
        <v>675.39270399999998</v>
      </c>
      <c r="D11" s="21">
        <v>675.39270399999998</v>
      </c>
      <c r="E11" s="21">
        <v>675.39270399999998</v>
      </c>
      <c r="F11" s="21"/>
      <c r="G11" s="21"/>
      <c r="H11" s="21">
        <v>675.39270399999998</v>
      </c>
      <c r="I11" s="21"/>
      <c r="J11" s="21"/>
      <c r="K11" s="21"/>
      <c r="L11" s="21"/>
      <c r="M11" s="21"/>
      <c r="N11" s="21"/>
      <c r="O11" s="21"/>
      <c r="P11" s="21"/>
      <c r="Q11" s="21"/>
    </row>
    <row r="12" spans="1:17" ht="19.5" customHeight="1">
      <c r="A12" s="101" t="s">
        <v>67</v>
      </c>
      <c r="B12" s="101" t="s">
        <v>68</v>
      </c>
      <c r="C12" s="21">
        <v>53.567231999999997</v>
      </c>
      <c r="D12" s="21">
        <v>53.567231999999997</v>
      </c>
      <c r="E12" s="21">
        <v>53.567231999999997</v>
      </c>
      <c r="F12" s="21"/>
      <c r="G12" s="21"/>
      <c r="H12" s="21">
        <v>53.567231999999997</v>
      </c>
      <c r="I12" s="21"/>
      <c r="J12" s="21"/>
      <c r="K12" s="21"/>
      <c r="L12" s="21"/>
      <c r="M12" s="21"/>
      <c r="N12" s="21"/>
      <c r="O12" s="21"/>
      <c r="P12" s="21"/>
      <c r="Q12" s="21"/>
    </row>
    <row r="13" spans="1:17" ht="19.5" customHeight="1">
      <c r="A13" s="101" t="s">
        <v>69</v>
      </c>
      <c r="B13" s="101" t="s">
        <v>70</v>
      </c>
      <c r="C13" s="21">
        <v>521.82547199999999</v>
      </c>
      <c r="D13" s="21">
        <v>521.82547199999999</v>
      </c>
      <c r="E13" s="21">
        <v>521.82547199999999</v>
      </c>
      <c r="F13" s="21"/>
      <c r="G13" s="21"/>
      <c r="H13" s="21">
        <v>521.82547199999999</v>
      </c>
      <c r="I13" s="21"/>
      <c r="J13" s="21"/>
      <c r="K13" s="21"/>
      <c r="L13" s="21"/>
      <c r="M13" s="21"/>
      <c r="N13" s="21"/>
      <c r="O13" s="21"/>
      <c r="P13" s="21"/>
      <c r="Q13" s="21"/>
    </row>
    <row r="14" spans="1:17" ht="19.5" customHeight="1">
      <c r="A14" s="101" t="s">
        <v>71</v>
      </c>
      <c r="B14" s="101" t="s">
        <v>72</v>
      </c>
      <c r="C14" s="21">
        <v>100</v>
      </c>
      <c r="D14" s="21">
        <v>100</v>
      </c>
      <c r="E14" s="21">
        <v>100</v>
      </c>
      <c r="F14" s="21"/>
      <c r="G14" s="21"/>
      <c r="H14" s="21">
        <v>100</v>
      </c>
      <c r="I14" s="21"/>
      <c r="J14" s="21"/>
      <c r="K14" s="21"/>
      <c r="L14" s="21"/>
      <c r="M14" s="21"/>
      <c r="N14" s="21"/>
      <c r="O14" s="21"/>
      <c r="P14" s="21"/>
      <c r="Q14" s="21"/>
    </row>
    <row r="15" spans="1:17" ht="19.5" customHeight="1">
      <c r="A15" s="92" t="s">
        <v>73</v>
      </c>
      <c r="B15" s="92" t="s">
        <v>74</v>
      </c>
      <c r="C15" s="21">
        <v>3.26</v>
      </c>
      <c r="D15" s="21"/>
      <c r="E15" s="21"/>
      <c r="F15" s="21">
        <v>3.26</v>
      </c>
      <c r="G15" s="21">
        <v>3.26</v>
      </c>
      <c r="H15" s="21">
        <v>3.26</v>
      </c>
      <c r="I15" s="21"/>
      <c r="J15" s="21"/>
      <c r="K15" s="21"/>
      <c r="L15" s="21"/>
      <c r="M15" s="21"/>
      <c r="N15" s="21"/>
      <c r="O15" s="21"/>
      <c r="P15" s="21"/>
      <c r="Q15" s="21"/>
    </row>
    <row r="16" spans="1:17" ht="19.5" customHeight="1">
      <c r="A16" s="101" t="s">
        <v>75</v>
      </c>
      <c r="B16" s="101" t="s">
        <v>76</v>
      </c>
      <c r="C16" s="21">
        <v>3.26</v>
      </c>
      <c r="D16" s="21"/>
      <c r="E16" s="21"/>
      <c r="F16" s="21">
        <v>3.26</v>
      </c>
      <c r="G16" s="21">
        <v>3.26</v>
      </c>
      <c r="H16" s="21">
        <v>3.26</v>
      </c>
      <c r="I16" s="21"/>
      <c r="J16" s="21"/>
      <c r="K16" s="21"/>
      <c r="L16" s="21"/>
      <c r="M16" s="21"/>
      <c r="N16" s="21"/>
      <c r="O16" s="21"/>
      <c r="P16" s="21"/>
      <c r="Q16" s="21"/>
    </row>
    <row r="17" spans="1:17" ht="19.5" customHeight="1">
      <c r="A17" s="92" t="s">
        <v>77</v>
      </c>
      <c r="B17" s="92" t="s">
        <v>78</v>
      </c>
      <c r="C17" s="21">
        <v>10.989762000000001</v>
      </c>
      <c r="D17" s="21">
        <v>10.989762000000001</v>
      </c>
      <c r="E17" s="21">
        <v>10.989762000000001</v>
      </c>
      <c r="F17" s="21"/>
      <c r="G17" s="21"/>
      <c r="H17" s="21">
        <v>10.989762000000001</v>
      </c>
      <c r="I17" s="21"/>
      <c r="J17" s="21"/>
      <c r="K17" s="21"/>
      <c r="L17" s="21"/>
      <c r="M17" s="21"/>
      <c r="N17" s="21"/>
      <c r="O17" s="21"/>
      <c r="P17" s="21"/>
      <c r="Q17" s="21"/>
    </row>
    <row r="18" spans="1:17" ht="19.5" customHeight="1">
      <c r="A18" s="101" t="s">
        <v>79</v>
      </c>
      <c r="B18" s="101" t="s">
        <v>78</v>
      </c>
      <c r="C18" s="21">
        <v>10.989762000000001</v>
      </c>
      <c r="D18" s="21">
        <v>10.989762000000001</v>
      </c>
      <c r="E18" s="21">
        <v>10.989762000000001</v>
      </c>
      <c r="F18" s="21"/>
      <c r="G18" s="21"/>
      <c r="H18" s="21">
        <v>10.989762000000001</v>
      </c>
      <c r="I18" s="21"/>
      <c r="J18" s="21"/>
      <c r="K18" s="21"/>
      <c r="L18" s="21"/>
      <c r="M18" s="21"/>
      <c r="N18" s="21"/>
      <c r="O18" s="21"/>
      <c r="P18" s="21"/>
      <c r="Q18" s="21"/>
    </row>
    <row r="19" spans="1:17" ht="19.5" customHeight="1">
      <c r="A19" s="9" t="s">
        <v>80</v>
      </c>
      <c r="B19" s="9" t="s">
        <v>81</v>
      </c>
      <c r="C19" s="21">
        <v>247.62467100000001</v>
      </c>
      <c r="D19" s="21">
        <v>247.62467100000001</v>
      </c>
      <c r="E19" s="21">
        <v>247.62467100000001</v>
      </c>
      <c r="F19" s="21"/>
      <c r="G19" s="21"/>
      <c r="H19" s="21">
        <v>247.62467100000001</v>
      </c>
      <c r="I19" s="21"/>
      <c r="J19" s="21"/>
      <c r="K19" s="21"/>
      <c r="L19" s="21"/>
      <c r="M19" s="21"/>
      <c r="N19" s="21"/>
      <c r="O19" s="21"/>
      <c r="P19" s="21"/>
      <c r="Q19" s="21"/>
    </row>
    <row r="20" spans="1:17" ht="19.5" customHeight="1">
      <c r="A20" s="92" t="s">
        <v>82</v>
      </c>
      <c r="B20" s="92" t="s">
        <v>83</v>
      </c>
      <c r="C20" s="21">
        <v>247.62467100000001</v>
      </c>
      <c r="D20" s="21">
        <v>247.62467100000001</v>
      </c>
      <c r="E20" s="21">
        <v>247.62467100000001</v>
      </c>
      <c r="F20" s="21"/>
      <c r="G20" s="21"/>
      <c r="H20" s="21">
        <v>247.62467100000001</v>
      </c>
      <c r="I20" s="21"/>
      <c r="J20" s="21"/>
      <c r="K20" s="21"/>
      <c r="L20" s="21"/>
      <c r="M20" s="21"/>
      <c r="N20" s="21"/>
      <c r="O20" s="21"/>
      <c r="P20" s="21"/>
      <c r="Q20" s="21"/>
    </row>
    <row r="21" spans="1:17" ht="19.5" customHeight="1">
      <c r="A21" s="101" t="s">
        <v>84</v>
      </c>
      <c r="B21" s="101" t="s">
        <v>85</v>
      </c>
      <c r="C21" s="21">
        <v>215.455792</v>
      </c>
      <c r="D21" s="21">
        <v>215.455792</v>
      </c>
      <c r="E21" s="21">
        <v>215.455792</v>
      </c>
      <c r="F21" s="21"/>
      <c r="G21" s="21"/>
      <c r="H21" s="21">
        <v>215.455792</v>
      </c>
      <c r="I21" s="21"/>
      <c r="J21" s="21"/>
      <c r="K21" s="21"/>
      <c r="L21" s="21"/>
      <c r="M21" s="21"/>
      <c r="N21" s="21"/>
      <c r="O21" s="21"/>
      <c r="P21" s="21"/>
      <c r="Q21" s="21"/>
    </row>
    <row r="22" spans="1:17" ht="19.5" customHeight="1">
      <c r="A22" s="101" t="s">
        <v>86</v>
      </c>
      <c r="B22" s="101" t="s">
        <v>87</v>
      </c>
      <c r="C22" s="21">
        <v>20.363081999999999</v>
      </c>
      <c r="D22" s="21">
        <v>20.363081999999999</v>
      </c>
      <c r="E22" s="21">
        <v>20.363081999999999</v>
      </c>
      <c r="F22" s="21"/>
      <c r="G22" s="21"/>
      <c r="H22" s="21">
        <v>20.363081999999999</v>
      </c>
      <c r="I22" s="21"/>
      <c r="J22" s="21"/>
      <c r="K22" s="21"/>
      <c r="L22" s="21"/>
      <c r="M22" s="21"/>
      <c r="N22" s="21"/>
      <c r="O22" s="21"/>
      <c r="P22" s="21"/>
      <c r="Q22" s="21"/>
    </row>
    <row r="23" spans="1:17" ht="19.5" customHeight="1">
      <c r="A23" s="101" t="s">
        <v>88</v>
      </c>
      <c r="B23" s="101" t="s">
        <v>89</v>
      </c>
      <c r="C23" s="21">
        <v>11.805797</v>
      </c>
      <c r="D23" s="21">
        <v>11.805797</v>
      </c>
      <c r="E23" s="21">
        <v>11.805797</v>
      </c>
      <c r="F23" s="21"/>
      <c r="G23" s="21"/>
      <c r="H23" s="21">
        <v>11.805797</v>
      </c>
      <c r="I23" s="21"/>
      <c r="J23" s="21"/>
      <c r="K23" s="21"/>
      <c r="L23" s="21"/>
      <c r="M23" s="21"/>
      <c r="N23" s="21"/>
      <c r="O23" s="21"/>
      <c r="P23" s="21"/>
      <c r="Q23" s="21"/>
    </row>
    <row r="24" spans="1:17" ht="19.5" customHeight="1">
      <c r="A24" s="9" t="s">
        <v>90</v>
      </c>
      <c r="B24" s="9" t="s">
        <v>91</v>
      </c>
      <c r="C24" s="21">
        <v>416.16590400000001</v>
      </c>
      <c r="D24" s="21">
        <v>416.16590400000001</v>
      </c>
      <c r="E24" s="21">
        <v>416.16590400000001</v>
      </c>
      <c r="F24" s="21"/>
      <c r="G24" s="21"/>
      <c r="H24" s="21">
        <v>416.16590400000001</v>
      </c>
      <c r="I24" s="21"/>
      <c r="J24" s="21"/>
      <c r="K24" s="21"/>
      <c r="L24" s="21"/>
      <c r="M24" s="21"/>
      <c r="N24" s="21"/>
      <c r="O24" s="21"/>
      <c r="P24" s="21"/>
      <c r="Q24" s="21"/>
    </row>
    <row r="25" spans="1:17" ht="19.5" customHeight="1">
      <c r="A25" s="92" t="s">
        <v>92</v>
      </c>
      <c r="B25" s="92" t="s">
        <v>93</v>
      </c>
      <c r="C25" s="21">
        <v>416.16590400000001</v>
      </c>
      <c r="D25" s="21">
        <v>416.16590400000001</v>
      </c>
      <c r="E25" s="21">
        <v>416.16590400000001</v>
      </c>
      <c r="F25" s="21"/>
      <c r="G25" s="21"/>
      <c r="H25" s="21">
        <v>416.16590400000001</v>
      </c>
      <c r="I25" s="21"/>
      <c r="J25" s="21"/>
      <c r="K25" s="21"/>
      <c r="L25" s="21"/>
      <c r="M25" s="21"/>
      <c r="N25" s="21"/>
      <c r="O25" s="21"/>
      <c r="P25" s="21"/>
      <c r="Q25" s="21"/>
    </row>
    <row r="26" spans="1:17" ht="19.5" customHeight="1">
      <c r="A26" s="101" t="s">
        <v>94</v>
      </c>
      <c r="B26" s="101" t="s">
        <v>95</v>
      </c>
      <c r="C26" s="21">
        <v>416.16590400000001</v>
      </c>
      <c r="D26" s="21">
        <v>416.16590400000001</v>
      </c>
      <c r="E26" s="21">
        <v>416.16590400000001</v>
      </c>
      <c r="F26" s="21"/>
      <c r="G26" s="21"/>
      <c r="H26" s="21">
        <v>416.16590400000001</v>
      </c>
      <c r="I26" s="21"/>
      <c r="J26" s="21"/>
      <c r="K26" s="21"/>
      <c r="L26" s="21"/>
      <c r="M26" s="21"/>
      <c r="N26" s="21"/>
      <c r="O26" s="21"/>
      <c r="P26" s="21"/>
      <c r="Q26" s="21"/>
    </row>
    <row r="27" spans="1:17" ht="17.25" customHeight="1">
      <c r="A27" s="171" t="s">
        <v>96</v>
      </c>
      <c r="B27" s="172" t="s">
        <v>96</v>
      </c>
      <c r="C27" s="21">
        <v>5110.7876509999996</v>
      </c>
      <c r="D27" s="21">
        <v>4811.7038510000002</v>
      </c>
      <c r="E27" s="21">
        <v>4811.7038510000002</v>
      </c>
      <c r="F27" s="21">
        <v>299.0838</v>
      </c>
      <c r="G27" s="21">
        <v>299.0838</v>
      </c>
      <c r="H27" s="21">
        <v>5110.7876509999996</v>
      </c>
      <c r="I27" s="21"/>
      <c r="J27" s="21"/>
      <c r="K27" s="21"/>
      <c r="L27" s="21"/>
      <c r="M27" s="21"/>
      <c r="N27" s="21"/>
      <c r="O27" s="21"/>
      <c r="P27" s="21"/>
      <c r="Q27" s="21"/>
    </row>
  </sheetData>
  <mergeCells count="13">
    <mergeCell ref="A27:B27"/>
    <mergeCell ref="A4:A5"/>
    <mergeCell ref="B4:B5"/>
    <mergeCell ref="C4:C5"/>
    <mergeCell ref="H4:H5"/>
    <mergeCell ref="A2:Q2"/>
    <mergeCell ref="A3:N3"/>
    <mergeCell ref="D4:E4"/>
    <mergeCell ref="F4:G4"/>
    <mergeCell ref="L4:Q4"/>
    <mergeCell ref="I4:I5"/>
    <mergeCell ref="J4:J5"/>
    <mergeCell ref="K4:K5"/>
  </mergeCells>
  <phoneticPr fontId="27" type="noConversion"/>
  <pageMargins left="0.75" right="0.75" top="1" bottom="1" header="0.5" footer="0.5"/>
  <pageSetup paperSize="9" fitToWidth="0" fitToHeight="0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zoomScale="110" zoomScaleNormal="110" workbookViewId="0">
      <selection activeCell="C37" sqref="C37"/>
    </sheetView>
  </sheetViews>
  <sheetFormatPr defaultRowHeight="14.25" customHeight="1"/>
  <cols>
    <col min="1" max="1" width="43.125" style="291" customWidth="1"/>
    <col min="2" max="2" width="34" style="291" customWidth="1"/>
    <col min="3" max="3" width="42.5" style="291" customWidth="1"/>
    <col min="4" max="4" width="31.875" style="291" customWidth="1"/>
    <col min="5" max="5" width="8" style="293" customWidth="1"/>
    <col min="6" max="256" width="9" style="293"/>
    <col min="257" max="257" width="43.125" style="293" customWidth="1"/>
    <col min="258" max="258" width="34" style="293" customWidth="1"/>
    <col min="259" max="259" width="42.5" style="293" customWidth="1"/>
    <col min="260" max="260" width="31.875" style="293" customWidth="1"/>
    <col min="261" max="261" width="8" style="293" customWidth="1"/>
    <col min="262" max="512" width="9" style="293"/>
    <col min="513" max="513" width="43.125" style="293" customWidth="1"/>
    <col min="514" max="514" width="34" style="293" customWidth="1"/>
    <col min="515" max="515" width="42.5" style="293" customWidth="1"/>
    <col min="516" max="516" width="31.875" style="293" customWidth="1"/>
    <col min="517" max="517" width="8" style="293" customWidth="1"/>
    <col min="518" max="768" width="9" style="293"/>
    <col min="769" max="769" width="43.125" style="293" customWidth="1"/>
    <col min="770" max="770" width="34" style="293" customWidth="1"/>
    <col min="771" max="771" width="42.5" style="293" customWidth="1"/>
    <col min="772" max="772" width="31.875" style="293" customWidth="1"/>
    <col min="773" max="773" width="8" style="293" customWidth="1"/>
    <col min="774" max="1024" width="9" style="293"/>
    <col min="1025" max="1025" width="43.125" style="293" customWidth="1"/>
    <col min="1026" max="1026" width="34" style="293" customWidth="1"/>
    <col min="1027" max="1027" width="42.5" style="293" customWidth="1"/>
    <col min="1028" max="1028" width="31.875" style="293" customWidth="1"/>
    <col min="1029" max="1029" width="8" style="293" customWidth="1"/>
    <col min="1030" max="1280" width="9" style="293"/>
    <col min="1281" max="1281" width="43.125" style="293" customWidth="1"/>
    <col min="1282" max="1282" width="34" style="293" customWidth="1"/>
    <col min="1283" max="1283" width="42.5" style="293" customWidth="1"/>
    <col min="1284" max="1284" width="31.875" style="293" customWidth="1"/>
    <col min="1285" max="1285" width="8" style="293" customWidth="1"/>
    <col min="1286" max="1536" width="9" style="293"/>
    <col min="1537" max="1537" width="43.125" style="293" customWidth="1"/>
    <col min="1538" max="1538" width="34" style="293" customWidth="1"/>
    <col min="1539" max="1539" width="42.5" style="293" customWidth="1"/>
    <col min="1540" max="1540" width="31.875" style="293" customWidth="1"/>
    <col min="1541" max="1541" width="8" style="293" customWidth="1"/>
    <col min="1542" max="1792" width="9" style="293"/>
    <col min="1793" max="1793" width="43.125" style="293" customWidth="1"/>
    <col min="1794" max="1794" width="34" style="293" customWidth="1"/>
    <col min="1795" max="1795" width="42.5" style="293" customWidth="1"/>
    <col min="1796" max="1796" width="31.875" style="293" customWidth="1"/>
    <col min="1797" max="1797" width="8" style="293" customWidth="1"/>
    <col min="1798" max="2048" width="9" style="293"/>
    <col min="2049" max="2049" width="43.125" style="293" customWidth="1"/>
    <col min="2050" max="2050" width="34" style="293" customWidth="1"/>
    <col min="2051" max="2051" width="42.5" style="293" customWidth="1"/>
    <col min="2052" max="2052" width="31.875" style="293" customWidth="1"/>
    <col min="2053" max="2053" width="8" style="293" customWidth="1"/>
    <col min="2054" max="2304" width="9" style="293"/>
    <col min="2305" max="2305" width="43.125" style="293" customWidth="1"/>
    <col min="2306" max="2306" width="34" style="293" customWidth="1"/>
    <col min="2307" max="2307" width="42.5" style="293" customWidth="1"/>
    <col min="2308" max="2308" width="31.875" style="293" customWidth="1"/>
    <col min="2309" max="2309" width="8" style="293" customWidth="1"/>
    <col min="2310" max="2560" width="9" style="293"/>
    <col min="2561" max="2561" width="43.125" style="293" customWidth="1"/>
    <col min="2562" max="2562" width="34" style="293" customWidth="1"/>
    <col min="2563" max="2563" width="42.5" style="293" customWidth="1"/>
    <col min="2564" max="2564" width="31.875" style="293" customWidth="1"/>
    <col min="2565" max="2565" width="8" style="293" customWidth="1"/>
    <col min="2566" max="2816" width="9" style="293"/>
    <col min="2817" max="2817" width="43.125" style="293" customWidth="1"/>
    <col min="2818" max="2818" width="34" style="293" customWidth="1"/>
    <col min="2819" max="2819" width="42.5" style="293" customWidth="1"/>
    <col min="2820" max="2820" width="31.875" style="293" customWidth="1"/>
    <col min="2821" max="2821" width="8" style="293" customWidth="1"/>
    <col min="2822" max="3072" width="9" style="293"/>
    <col min="3073" max="3073" width="43.125" style="293" customWidth="1"/>
    <col min="3074" max="3074" width="34" style="293" customWidth="1"/>
    <col min="3075" max="3075" width="42.5" style="293" customWidth="1"/>
    <col min="3076" max="3076" width="31.875" style="293" customWidth="1"/>
    <col min="3077" max="3077" width="8" style="293" customWidth="1"/>
    <col min="3078" max="3328" width="9" style="293"/>
    <col min="3329" max="3329" width="43.125" style="293" customWidth="1"/>
    <col min="3330" max="3330" width="34" style="293" customWidth="1"/>
    <col min="3331" max="3331" width="42.5" style="293" customWidth="1"/>
    <col min="3332" max="3332" width="31.875" style="293" customWidth="1"/>
    <col min="3333" max="3333" width="8" style="293" customWidth="1"/>
    <col min="3334" max="3584" width="9" style="293"/>
    <col min="3585" max="3585" width="43.125" style="293" customWidth="1"/>
    <col min="3586" max="3586" width="34" style="293" customWidth="1"/>
    <col min="3587" max="3587" width="42.5" style="293" customWidth="1"/>
    <col min="3588" max="3588" width="31.875" style="293" customWidth="1"/>
    <col min="3589" max="3589" width="8" style="293" customWidth="1"/>
    <col min="3590" max="3840" width="9" style="293"/>
    <col min="3841" max="3841" width="43.125" style="293" customWidth="1"/>
    <col min="3842" max="3842" width="34" style="293" customWidth="1"/>
    <col min="3843" max="3843" width="42.5" style="293" customWidth="1"/>
    <col min="3844" max="3844" width="31.875" style="293" customWidth="1"/>
    <col min="3845" max="3845" width="8" style="293" customWidth="1"/>
    <col min="3846" max="4096" width="9" style="293"/>
    <col min="4097" max="4097" width="43.125" style="293" customWidth="1"/>
    <col min="4098" max="4098" width="34" style="293" customWidth="1"/>
    <col min="4099" max="4099" width="42.5" style="293" customWidth="1"/>
    <col min="4100" max="4100" width="31.875" style="293" customWidth="1"/>
    <col min="4101" max="4101" width="8" style="293" customWidth="1"/>
    <col min="4102" max="4352" width="9" style="293"/>
    <col min="4353" max="4353" width="43.125" style="293" customWidth="1"/>
    <col min="4354" max="4354" width="34" style="293" customWidth="1"/>
    <col min="4355" max="4355" width="42.5" style="293" customWidth="1"/>
    <col min="4356" max="4356" width="31.875" style="293" customWidth="1"/>
    <col min="4357" max="4357" width="8" style="293" customWidth="1"/>
    <col min="4358" max="4608" width="9" style="293"/>
    <col min="4609" max="4609" width="43.125" style="293" customWidth="1"/>
    <col min="4610" max="4610" width="34" style="293" customWidth="1"/>
    <col min="4611" max="4611" width="42.5" style="293" customWidth="1"/>
    <col min="4612" max="4612" width="31.875" style="293" customWidth="1"/>
    <col min="4613" max="4613" width="8" style="293" customWidth="1"/>
    <col min="4614" max="4864" width="9" style="293"/>
    <col min="4865" max="4865" width="43.125" style="293" customWidth="1"/>
    <col min="4866" max="4866" width="34" style="293" customWidth="1"/>
    <col min="4867" max="4867" width="42.5" style="293" customWidth="1"/>
    <col min="4868" max="4868" width="31.875" style="293" customWidth="1"/>
    <col min="4869" max="4869" width="8" style="293" customWidth="1"/>
    <col min="4870" max="5120" width="9" style="293"/>
    <col min="5121" max="5121" width="43.125" style="293" customWidth="1"/>
    <col min="5122" max="5122" width="34" style="293" customWidth="1"/>
    <col min="5123" max="5123" width="42.5" style="293" customWidth="1"/>
    <col min="5124" max="5124" width="31.875" style="293" customWidth="1"/>
    <col min="5125" max="5125" width="8" style="293" customWidth="1"/>
    <col min="5126" max="5376" width="9" style="293"/>
    <col min="5377" max="5377" width="43.125" style="293" customWidth="1"/>
    <col min="5378" max="5378" width="34" style="293" customWidth="1"/>
    <col min="5379" max="5379" width="42.5" style="293" customWidth="1"/>
    <col min="5380" max="5380" width="31.875" style="293" customWidth="1"/>
    <col min="5381" max="5381" width="8" style="293" customWidth="1"/>
    <col min="5382" max="5632" width="9" style="293"/>
    <col min="5633" max="5633" width="43.125" style="293" customWidth="1"/>
    <col min="5634" max="5634" width="34" style="293" customWidth="1"/>
    <col min="5635" max="5635" width="42.5" style="293" customWidth="1"/>
    <col min="5636" max="5636" width="31.875" style="293" customWidth="1"/>
    <col min="5637" max="5637" width="8" style="293" customWidth="1"/>
    <col min="5638" max="5888" width="9" style="293"/>
    <col min="5889" max="5889" width="43.125" style="293" customWidth="1"/>
    <col min="5890" max="5890" width="34" style="293" customWidth="1"/>
    <col min="5891" max="5891" width="42.5" style="293" customWidth="1"/>
    <col min="5892" max="5892" width="31.875" style="293" customWidth="1"/>
    <col min="5893" max="5893" width="8" style="293" customWidth="1"/>
    <col min="5894" max="6144" width="9" style="293"/>
    <col min="6145" max="6145" width="43.125" style="293" customWidth="1"/>
    <col min="6146" max="6146" width="34" style="293" customWidth="1"/>
    <col min="6147" max="6147" width="42.5" style="293" customWidth="1"/>
    <col min="6148" max="6148" width="31.875" style="293" customWidth="1"/>
    <col min="6149" max="6149" width="8" style="293" customWidth="1"/>
    <col min="6150" max="6400" width="9" style="293"/>
    <col min="6401" max="6401" width="43.125" style="293" customWidth="1"/>
    <col min="6402" max="6402" width="34" style="293" customWidth="1"/>
    <col min="6403" max="6403" width="42.5" style="293" customWidth="1"/>
    <col min="6404" max="6404" width="31.875" style="293" customWidth="1"/>
    <col min="6405" max="6405" width="8" style="293" customWidth="1"/>
    <col min="6406" max="6656" width="9" style="293"/>
    <col min="6657" max="6657" width="43.125" style="293" customWidth="1"/>
    <col min="6658" max="6658" width="34" style="293" customWidth="1"/>
    <col min="6659" max="6659" width="42.5" style="293" customWidth="1"/>
    <col min="6660" max="6660" width="31.875" style="293" customWidth="1"/>
    <col min="6661" max="6661" width="8" style="293" customWidth="1"/>
    <col min="6662" max="6912" width="9" style="293"/>
    <col min="6913" max="6913" width="43.125" style="293" customWidth="1"/>
    <col min="6914" max="6914" width="34" style="293" customWidth="1"/>
    <col min="6915" max="6915" width="42.5" style="293" customWidth="1"/>
    <col min="6916" max="6916" width="31.875" style="293" customWidth="1"/>
    <col min="6917" max="6917" width="8" style="293" customWidth="1"/>
    <col min="6918" max="7168" width="9" style="293"/>
    <col min="7169" max="7169" width="43.125" style="293" customWidth="1"/>
    <col min="7170" max="7170" width="34" style="293" customWidth="1"/>
    <col min="7171" max="7171" width="42.5" style="293" customWidth="1"/>
    <col min="7172" max="7172" width="31.875" style="293" customWidth="1"/>
    <col min="7173" max="7173" width="8" style="293" customWidth="1"/>
    <col min="7174" max="7424" width="9" style="293"/>
    <col min="7425" max="7425" width="43.125" style="293" customWidth="1"/>
    <col min="7426" max="7426" width="34" style="293" customWidth="1"/>
    <col min="7427" max="7427" width="42.5" style="293" customWidth="1"/>
    <col min="7428" max="7428" width="31.875" style="293" customWidth="1"/>
    <col min="7429" max="7429" width="8" style="293" customWidth="1"/>
    <col min="7430" max="7680" width="9" style="293"/>
    <col min="7681" max="7681" width="43.125" style="293" customWidth="1"/>
    <col min="7682" max="7682" width="34" style="293" customWidth="1"/>
    <col min="7683" max="7683" width="42.5" style="293" customWidth="1"/>
    <col min="7684" max="7684" width="31.875" style="293" customWidth="1"/>
    <col min="7685" max="7685" width="8" style="293" customWidth="1"/>
    <col min="7686" max="7936" width="9" style="293"/>
    <col min="7937" max="7937" width="43.125" style="293" customWidth="1"/>
    <col min="7938" max="7938" width="34" style="293" customWidth="1"/>
    <col min="7939" max="7939" width="42.5" style="293" customWidth="1"/>
    <col min="7940" max="7940" width="31.875" style="293" customWidth="1"/>
    <col min="7941" max="7941" width="8" style="293" customWidth="1"/>
    <col min="7942" max="8192" width="9" style="293"/>
    <col min="8193" max="8193" width="43.125" style="293" customWidth="1"/>
    <col min="8194" max="8194" width="34" style="293" customWidth="1"/>
    <col min="8195" max="8195" width="42.5" style="293" customWidth="1"/>
    <col min="8196" max="8196" width="31.875" style="293" customWidth="1"/>
    <col min="8197" max="8197" width="8" style="293" customWidth="1"/>
    <col min="8198" max="8448" width="9" style="293"/>
    <col min="8449" max="8449" width="43.125" style="293" customWidth="1"/>
    <col min="8450" max="8450" width="34" style="293" customWidth="1"/>
    <col min="8451" max="8451" width="42.5" style="293" customWidth="1"/>
    <col min="8452" max="8452" width="31.875" style="293" customWidth="1"/>
    <col min="8453" max="8453" width="8" style="293" customWidth="1"/>
    <col min="8454" max="8704" width="9" style="293"/>
    <col min="8705" max="8705" width="43.125" style="293" customWidth="1"/>
    <col min="8706" max="8706" width="34" style="293" customWidth="1"/>
    <col min="8707" max="8707" width="42.5" style="293" customWidth="1"/>
    <col min="8708" max="8708" width="31.875" style="293" customWidth="1"/>
    <col min="8709" max="8709" width="8" style="293" customWidth="1"/>
    <col min="8710" max="8960" width="9" style="293"/>
    <col min="8961" max="8961" width="43.125" style="293" customWidth="1"/>
    <col min="8962" max="8962" width="34" style="293" customWidth="1"/>
    <col min="8963" max="8963" width="42.5" style="293" customWidth="1"/>
    <col min="8964" max="8964" width="31.875" style="293" customWidth="1"/>
    <col min="8965" max="8965" width="8" style="293" customWidth="1"/>
    <col min="8966" max="9216" width="9" style="293"/>
    <col min="9217" max="9217" width="43.125" style="293" customWidth="1"/>
    <col min="9218" max="9218" width="34" style="293" customWidth="1"/>
    <col min="9219" max="9219" width="42.5" style="293" customWidth="1"/>
    <col min="9220" max="9220" width="31.875" style="293" customWidth="1"/>
    <col min="9221" max="9221" width="8" style="293" customWidth="1"/>
    <col min="9222" max="9472" width="9" style="293"/>
    <col min="9473" max="9473" width="43.125" style="293" customWidth="1"/>
    <col min="9474" max="9474" width="34" style="293" customWidth="1"/>
    <col min="9475" max="9475" width="42.5" style="293" customWidth="1"/>
    <col min="9476" max="9476" width="31.875" style="293" customWidth="1"/>
    <col min="9477" max="9477" width="8" style="293" customWidth="1"/>
    <col min="9478" max="9728" width="9" style="293"/>
    <col min="9729" max="9729" width="43.125" style="293" customWidth="1"/>
    <col min="9730" max="9730" width="34" style="293" customWidth="1"/>
    <col min="9731" max="9731" width="42.5" style="293" customWidth="1"/>
    <col min="9732" max="9732" width="31.875" style="293" customWidth="1"/>
    <col min="9733" max="9733" width="8" style="293" customWidth="1"/>
    <col min="9734" max="9984" width="9" style="293"/>
    <col min="9985" max="9985" width="43.125" style="293" customWidth="1"/>
    <col min="9986" max="9986" width="34" style="293" customWidth="1"/>
    <col min="9987" max="9987" width="42.5" style="293" customWidth="1"/>
    <col min="9988" max="9988" width="31.875" style="293" customWidth="1"/>
    <col min="9989" max="9989" width="8" style="293" customWidth="1"/>
    <col min="9990" max="10240" width="9" style="293"/>
    <col min="10241" max="10241" width="43.125" style="293" customWidth="1"/>
    <col min="10242" max="10242" width="34" style="293" customWidth="1"/>
    <col min="10243" max="10243" width="42.5" style="293" customWidth="1"/>
    <col min="10244" max="10244" width="31.875" style="293" customWidth="1"/>
    <col min="10245" max="10245" width="8" style="293" customWidth="1"/>
    <col min="10246" max="10496" width="9" style="293"/>
    <col min="10497" max="10497" width="43.125" style="293" customWidth="1"/>
    <col min="10498" max="10498" width="34" style="293" customWidth="1"/>
    <col min="10499" max="10499" width="42.5" style="293" customWidth="1"/>
    <col min="10500" max="10500" width="31.875" style="293" customWidth="1"/>
    <col min="10501" max="10501" width="8" style="293" customWidth="1"/>
    <col min="10502" max="10752" width="9" style="293"/>
    <col min="10753" max="10753" width="43.125" style="293" customWidth="1"/>
    <col min="10754" max="10754" width="34" style="293" customWidth="1"/>
    <col min="10755" max="10755" width="42.5" style="293" customWidth="1"/>
    <col min="10756" max="10756" width="31.875" style="293" customWidth="1"/>
    <col min="10757" max="10757" width="8" style="293" customWidth="1"/>
    <col min="10758" max="11008" width="9" style="293"/>
    <col min="11009" max="11009" width="43.125" style="293" customWidth="1"/>
    <col min="11010" max="11010" width="34" style="293" customWidth="1"/>
    <col min="11011" max="11011" width="42.5" style="293" customWidth="1"/>
    <col min="11012" max="11012" width="31.875" style="293" customWidth="1"/>
    <col min="11013" max="11013" width="8" style="293" customWidth="1"/>
    <col min="11014" max="11264" width="9" style="293"/>
    <col min="11265" max="11265" width="43.125" style="293" customWidth="1"/>
    <col min="11266" max="11266" width="34" style="293" customWidth="1"/>
    <col min="11267" max="11267" width="42.5" style="293" customWidth="1"/>
    <col min="11268" max="11268" width="31.875" style="293" customWidth="1"/>
    <col min="11269" max="11269" width="8" style="293" customWidth="1"/>
    <col min="11270" max="11520" width="9" style="293"/>
    <col min="11521" max="11521" width="43.125" style="293" customWidth="1"/>
    <col min="11522" max="11522" width="34" style="293" customWidth="1"/>
    <col min="11523" max="11523" width="42.5" style="293" customWidth="1"/>
    <col min="11524" max="11524" width="31.875" style="293" customWidth="1"/>
    <col min="11525" max="11525" width="8" style="293" customWidth="1"/>
    <col min="11526" max="11776" width="9" style="293"/>
    <col min="11777" max="11777" width="43.125" style="293" customWidth="1"/>
    <col min="11778" max="11778" width="34" style="293" customWidth="1"/>
    <col min="11779" max="11779" width="42.5" style="293" customWidth="1"/>
    <col min="11780" max="11780" width="31.875" style="293" customWidth="1"/>
    <col min="11781" max="11781" width="8" style="293" customWidth="1"/>
    <col min="11782" max="12032" width="9" style="293"/>
    <col min="12033" max="12033" width="43.125" style="293" customWidth="1"/>
    <col min="12034" max="12034" width="34" style="293" customWidth="1"/>
    <col min="12035" max="12035" width="42.5" style="293" customWidth="1"/>
    <col min="12036" max="12036" width="31.875" style="293" customWidth="1"/>
    <col min="12037" max="12037" width="8" style="293" customWidth="1"/>
    <col min="12038" max="12288" width="9" style="293"/>
    <col min="12289" max="12289" width="43.125" style="293" customWidth="1"/>
    <col min="12290" max="12290" width="34" style="293" customWidth="1"/>
    <col min="12291" max="12291" width="42.5" style="293" customWidth="1"/>
    <col min="12292" max="12292" width="31.875" style="293" customWidth="1"/>
    <col min="12293" max="12293" width="8" style="293" customWidth="1"/>
    <col min="12294" max="12544" width="9" style="293"/>
    <col min="12545" max="12545" width="43.125" style="293" customWidth="1"/>
    <col min="12546" max="12546" width="34" style="293" customWidth="1"/>
    <col min="12547" max="12547" width="42.5" style="293" customWidth="1"/>
    <col min="12548" max="12548" width="31.875" style="293" customWidth="1"/>
    <col min="12549" max="12549" width="8" style="293" customWidth="1"/>
    <col min="12550" max="12800" width="9" style="293"/>
    <col min="12801" max="12801" width="43.125" style="293" customWidth="1"/>
    <col min="12802" max="12802" width="34" style="293" customWidth="1"/>
    <col min="12803" max="12803" width="42.5" style="293" customWidth="1"/>
    <col min="12804" max="12804" width="31.875" style="293" customWidth="1"/>
    <col min="12805" max="12805" width="8" style="293" customWidth="1"/>
    <col min="12806" max="13056" width="9" style="293"/>
    <col min="13057" max="13057" width="43.125" style="293" customWidth="1"/>
    <col min="13058" max="13058" width="34" style="293" customWidth="1"/>
    <col min="13059" max="13059" width="42.5" style="293" customWidth="1"/>
    <col min="13060" max="13060" width="31.875" style="293" customWidth="1"/>
    <col min="13061" max="13061" width="8" style="293" customWidth="1"/>
    <col min="13062" max="13312" width="9" style="293"/>
    <col min="13313" max="13313" width="43.125" style="293" customWidth="1"/>
    <col min="13314" max="13314" width="34" style="293" customWidth="1"/>
    <col min="13315" max="13315" width="42.5" style="293" customWidth="1"/>
    <col min="13316" max="13316" width="31.875" style="293" customWidth="1"/>
    <col min="13317" max="13317" width="8" style="293" customWidth="1"/>
    <col min="13318" max="13568" width="9" style="293"/>
    <col min="13569" max="13569" width="43.125" style="293" customWidth="1"/>
    <col min="13570" max="13570" width="34" style="293" customWidth="1"/>
    <col min="13571" max="13571" width="42.5" style="293" customWidth="1"/>
    <col min="13572" max="13572" width="31.875" style="293" customWidth="1"/>
    <col min="13573" max="13573" width="8" style="293" customWidth="1"/>
    <col min="13574" max="13824" width="9" style="293"/>
    <col min="13825" max="13825" width="43.125" style="293" customWidth="1"/>
    <col min="13826" max="13826" width="34" style="293" customWidth="1"/>
    <col min="13827" max="13827" width="42.5" style="293" customWidth="1"/>
    <col min="13828" max="13828" width="31.875" style="293" customWidth="1"/>
    <col min="13829" max="13829" width="8" style="293" customWidth="1"/>
    <col min="13830" max="14080" width="9" style="293"/>
    <col min="14081" max="14081" width="43.125" style="293" customWidth="1"/>
    <col min="14082" max="14082" width="34" style="293" customWidth="1"/>
    <col min="14083" max="14083" width="42.5" style="293" customWidth="1"/>
    <col min="14084" max="14084" width="31.875" style="293" customWidth="1"/>
    <col min="14085" max="14085" width="8" style="293" customWidth="1"/>
    <col min="14086" max="14336" width="9" style="293"/>
    <col min="14337" max="14337" width="43.125" style="293" customWidth="1"/>
    <col min="14338" max="14338" width="34" style="293" customWidth="1"/>
    <col min="14339" max="14339" width="42.5" style="293" customWidth="1"/>
    <col min="14340" max="14340" width="31.875" style="293" customWidth="1"/>
    <col min="14341" max="14341" width="8" style="293" customWidth="1"/>
    <col min="14342" max="14592" width="9" style="293"/>
    <col min="14593" max="14593" width="43.125" style="293" customWidth="1"/>
    <col min="14594" max="14594" width="34" style="293" customWidth="1"/>
    <col min="14595" max="14595" width="42.5" style="293" customWidth="1"/>
    <col min="14596" max="14596" width="31.875" style="293" customWidth="1"/>
    <col min="14597" max="14597" width="8" style="293" customWidth="1"/>
    <col min="14598" max="14848" width="9" style="293"/>
    <col min="14849" max="14849" width="43.125" style="293" customWidth="1"/>
    <col min="14850" max="14850" width="34" style="293" customWidth="1"/>
    <col min="14851" max="14851" width="42.5" style="293" customWidth="1"/>
    <col min="14852" max="14852" width="31.875" style="293" customWidth="1"/>
    <col min="14853" max="14853" width="8" style="293" customWidth="1"/>
    <col min="14854" max="15104" width="9" style="293"/>
    <col min="15105" max="15105" width="43.125" style="293" customWidth="1"/>
    <col min="15106" max="15106" width="34" style="293" customWidth="1"/>
    <col min="15107" max="15107" width="42.5" style="293" customWidth="1"/>
    <col min="15108" max="15108" width="31.875" style="293" customWidth="1"/>
    <col min="15109" max="15109" width="8" style="293" customWidth="1"/>
    <col min="15110" max="15360" width="9" style="293"/>
    <col min="15361" max="15361" width="43.125" style="293" customWidth="1"/>
    <col min="15362" max="15362" width="34" style="293" customWidth="1"/>
    <col min="15363" max="15363" width="42.5" style="293" customWidth="1"/>
    <col min="15364" max="15364" width="31.875" style="293" customWidth="1"/>
    <col min="15365" max="15365" width="8" style="293" customWidth="1"/>
    <col min="15366" max="15616" width="9" style="293"/>
    <col min="15617" max="15617" width="43.125" style="293" customWidth="1"/>
    <col min="15618" max="15618" width="34" style="293" customWidth="1"/>
    <col min="15619" max="15619" width="42.5" style="293" customWidth="1"/>
    <col min="15620" max="15620" width="31.875" style="293" customWidth="1"/>
    <col min="15621" max="15621" width="8" style="293" customWidth="1"/>
    <col min="15622" max="15872" width="9" style="293"/>
    <col min="15873" max="15873" width="43.125" style="293" customWidth="1"/>
    <col min="15874" max="15874" width="34" style="293" customWidth="1"/>
    <col min="15875" max="15875" width="42.5" style="293" customWidth="1"/>
    <col min="15876" max="15876" width="31.875" style="293" customWidth="1"/>
    <col min="15877" max="15877" width="8" style="293" customWidth="1"/>
    <col min="15878" max="16128" width="9" style="293"/>
    <col min="16129" max="16129" width="43.125" style="293" customWidth="1"/>
    <col min="16130" max="16130" width="34" style="293" customWidth="1"/>
    <col min="16131" max="16131" width="42.5" style="293" customWidth="1"/>
    <col min="16132" max="16132" width="31.875" style="293" customWidth="1"/>
    <col min="16133" max="16133" width="8" style="293" customWidth="1"/>
    <col min="16134" max="16384" width="9" style="293"/>
  </cols>
  <sheetData>
    <row r="1" spans="1:4" s="293" customFormat="1" ht="12">
      <c r="A1" s="291"/>
      <c r="B1" s="291"/>
      <c r="C1" s="291"/>
      <c r="D1" s="292" t="s">
        <v>97</v>
      </c>
    </row>
    <row r="2" spans="1:4" s="293" customFormat="1" ht="27">
      <c r="A2" s="294" t="s">
        <v>98</v>
      </c>
      <c r="B2" s="295"/>
      <c r="C2" s="295"/>
      <c r="D2" s="295"/>
    </row>
    <row r="3" spans="1:4" s="293" customFormat="1" ht="13.5">
      <c r="A3" s="296" t="s">
        <v>431</v>
      </c>
      <c r="B3" s="297"/>
      <c r="C3" s="298"/>
      <c r="D3" s="299" t="s">
        <v>26</v>
      </c>
    </row>
    <row r="4" spans="1:4" s="293" customFormat="1" ht="13.5">
      <c r="A4" s="300" t="s">
        <v>3</v>
      </c>
      <c r="B4" s="301"/>
      <c r="C4" s="300" t="s">
        <v>4</v>
      </c>
      <c r="D4" s="301"/>
    </row>
    <row r="5" spans="1:4" s="293" customFormat="1" ht="11.25">
      <c r="A5" s="302" t="s">
        <v>5</v>
      </c>
      <c r="B5" s="303" t="s">
        <v>6</v>
      </c>
      <c r="C5" s="302" t="s">
        <v>99</v>
      </c>
      <c r="D5" s="303" t="s">
        <v>6</v>
      </c>
    </row>
    <row r="6" spans="1:4" s="293" customFormat="1" ht="11.25">
      <c r="A6" s="304"/>
      <c r="B6" s="305"/>
      <c r="C6" s="304"/>
      <c r="D6" s="305"/>
    </row>
    <row r="7" spans="1:4" s="293" customFormat="1" ht="11.25">
      <c r="A7" s="306" t="s">
        <v>100</v>
      </c>
      <c r="B7" s="307">
        <v>5110.7876509999996</v>
      </c>
      <c r="C7" s="308" t="s">
        <v>101</v>
      </c>
      <c r="D7" s="290">
        <v>5110.7876509999996</v>
      </c>
    </row>
    <row r="8" spans="1:4" s="293" customFormat="1" ht="11.25">
      <c r="A8" s="309" t="s">
        <v>102</v>
      </c>
      <c r="B8" s="307">
        <v>5110.7876509999996</v>
      </c>
      <c r="C8" s="308" t="s">
        <v>408</v>
      </c>
      <c r="D8" s="290"/>
    </row>
    <row r="9" spans="1:4" s="293" customFormat="1" ht="11.25">
      <c r="A9" s="309" t="s">
        <v>103</v>
      </c>
      <c r="B9" s="307"/>
      <c r="C9" s="308" t="s">
        <v>409</v>
      </c>
      <c r="D9" s="290"/>
    </row>
    <row r="10" spans="1:4" s="293" customFormat="1" ht="11.25">
      <c r="A10" s="309" t="s">
        <v>104</v>
      </c>
      <c r="B10" s="307"/>
      <c r="C10" s="308" t="s">
        <v>410</v>
      </c>
      <c r="D10" s="290"/>
    </row>
    <row r="11" spans="1:4" s="293" customFormat="1" ht="11.25">
      <c r="A11" s="309" t="s">
        <v>105</v>
      </c>
      <c r="B11" s="307"/>
      <c r="C11" s="308" t="s">
        <v>411</v>
      </c>
      <c r="D11" s="290"/>
    </row>
    <row r="12" spans="1:4" s="293" customFormat="1" ht="11.25">
      <c r="A12" s="309" t="s">
        <v>102</v>
      </c>
      <c r="B12" s="307"/>
      <c r="C12" s="308" t="s">
        <v>412</v>
      </c>
      <c r="D12" s="290">
        <v>3757.3546099999999</v>
      </c>
    </row>
    <row r="13" spans="1:4" s="293" customFormat="1" ht="11.25">
      <c r="A13" s="310" t="s">
        <v>103</v>
      </c>
      <c r="B13" s="290"/>
      <c r="C13" s="308" t="s">
        <v>413</v>
      </c>
      <c r="D13" s="290"/>
    </row>
    <row r="14" spans="1:4" s="293" customFormat="1" ht="11.25">
      <c r="A14" s="310" t="s">
        <v>104</v>
      </c>
      <c r="B14" s="290"/>
      <c r="C14" s="308" t="s">
        <v>414</v>
      </c>
      <c r="D14" s="290"/>
    </row>
    <row r="15" spans="1:4" s="293" customFormat="1" ht="11.25">
      <c r="A15" s="309"/>
      <c r="B15" s="290"/>
      <c r="C15" s="308" t="s">
        <v>415</v>
      </c>
      <c r="D15" s="290">
        <v>689.64246600000001</v>
      </c>
    </row>
    <row r="16" spans="1:4" s="293" customFormat="1" ht="11.25">
      <c r="A16" s="309"/>
      <c r="B16" s="307"/>
      <c r="C16" s="308" t="s">
        <v>416</v>
      </c>
      <c r="D16" s="290">
        <v>247.62467100000001</v>
      </c>
    </row>
    <row r="17" spans="1:4" s="293" customFormat="1" ht="11.25">
      <c r="A17" s="309"/>
      <c r="B17" s="311"/>
      <c r="C17" s="308" t="s">
        <v>417</v>
      </c>
      <c r="D17" s="290"/>
    </row>
    <row r="18" spans="1:4" s="293" customFormat="1" ht="11.25">
      <c r="A18" s="310"/>
      <c r="B18" s="311"/>
      <c r="C18" s="308" t="s">
        <v>418</v>
      </c>
      <c r="D18" s="290"/>
    </row>
    <row r="19" spans="1:4" s="293" customFormat="1" ht="12">
      <c r="A19" s="310"/>
      <c r="B19" s="289"/>
      <c r="C19" s="308" t="s">
        <v>419</v>
      </c>
      <c r="D19" s="290"/>
    </row>
    <row r="20" spans="1:4" s="293" customFormat="1" ht="12">
      <c r="A20" s="289"/>
      <c r="B20" s="289"/>
      <c r="C20" s="308" t="s">
        <v>420</v>
      </c>
      <c r="D20" s="290"/>
    </row>
    <row r="21" spans="1:4" s="293" customFormat="1" ht="12">
      <c r="A21" s="289"/>
      <c r="B21" s="289"/>
      <c r="C21" s="308" t="s">
        <v>421</v>
      </c>
      <c r="D21" s="290"/>
    </row>
    <row r="22" spans="1:4" s="293" customFormat="1" ht="12">
      <c r="A22" s="289"/>
      <c r="B22" s="289"/>
      <c r="C22" s="308" t="s">
        <v>422</v>
      </c>
      <c r="D22" s="290"/>
    </row>
    <row r="23" spans="1:4" s="293" customFormat="1" ht="12">
      <c r="A23" s="289"/>
      <c r="B23" s="289"/>
      <c r="C23" s="308" t="s">
        <v>423</v>
      </c>
      <c r="D23" s="290"/>
    </row>
    <row r="24" spans="1:4" s="293" customFormat="1" ht="12">
      <c r="A24" s="289"/>
      <c r="B24" s="289"/>
      <c r="C24" s="308" t="s">
        <v>424</v>
      </c>
      <c r="D24" s="290"/>
    </row>
    <row r="25" spans="1:4" s="293" customFormat="1" ht="12">
      <c r="A25" s="289"/>
      <c r="B25" s="289"/>
      <c r="C25" s="308" t="s">
        <v>425</v>
      </c>
      <c r="D25" s="290"/>
    </row>
    <row r="26" spans="1:4" s="293" customFormat="1" ht="12">
      <c r="A26" s="289"/>
      <c r="B26" s="289"/>
      <c r="C26" s="308" t="s">
        <v>426</v>
      </c>
      <c r="D26" s="290">
        <v>416.16590400000001</v>
      </c>
    </row>
    <row r="27" spans="1:4" s="293" customFormat="1" ht="12">
      <c r="A27" s="289"/>
      <c r="B27" s="289"/>
      <c r="C27" s="308" t="s">
        <v>427</v>
      </c>
      <c r="D27" s="290"/>
    </row>
    <row r="28" spans="1:4" s="293" customFormat="1" ht="12">
      <c r="A28" s="289"/>
      <c r="B28" s="289"/>
      <c r="C28" s="308" t="s">
        <v>428</v>
      </c>
      <c r="D28" s="290"/>
    </row>
    <row r="29" spans="1:4" s="293" customFormat="1" ht="12">
      <c r="A29" s="289"/>
      <c r="B29" s="289"/>
      <c r="C29" s="308" t="s">
        <v>429</v>
      </c>
      <c r="D29" s="290"/>
    </row>
    <row r="30" spans="1:4" s="293" customFormat="1" ht="12">
      <c r="A30" s="289"/>
      <c r="B30" s="289"/>
      <c r="C30" s="308" t="s">
        <v>430</v>
      </c>
      <c r="D30" s="290"/>
    </row>
    <row r="31" spans="1:4" s="293" customFormat="1" ht="11.25">
      <c r="A31" s="312"/>
      <c r="B31" s="311"/>
      <c r="C31" s="310" t="s">
        <v>106</v>
      </c>
      <c r="D31" s="311"/>
    </row>
    <row r="32" spans="1:4" s="293" customFormat="1" ht="11.25">
      <c r="A32" s="313" t="s">
        <v>107</v>
      </c>
      <c r="B32" s="307">
        <v>5110.7876509999996</v>
      </c>
      <c r="C32" s="314" t="s">
        <v>23</v>
      </c>
      <c r="D32" s="315">
        <v>5110.7876509999996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honeticPr fontId="27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G27"/>
  <sheetViews>
    <sheetView showZeros="0" topLeftCell="A4" workbookViewId="0">
      <selection activeCell="A2" sqref="A2:G2"/>
    </sheetView>
  </sheetViews>
  <sheetFormatPr defaultColWidth="9.125" defaultRowHeight="14.25" customHeight="1"/>
  <cols>
    <col min="1" max="1" width="20.125" customWidth="1"/>
    <col min="2" max="2" width="44" customWidth="1"/>
    <col min="3" max="3" width="24.25" customWidth="1"/>
    <col min="4" max="4" width="16.625" customWidth="1"/>
    <col min="5" max="7" width="24.25" customWidth="1"/>
  </cols>
  <sheetData>
    <row r="1" spans="1:7" ht="14.25" customHeight="1">
      <c r="D1" s="99"/>
      <c r="F1" s="32"/>
      <c r="G1" s="25" t="s">
        <v>108</v>
      </c>
    </row>
    <row r="2" spans="1:7" ht="39" customHeight="1">
      <c r="A2" s="182" t="s">
        <v>109</v>
      </c>
      <c r="B2" s="182"/>
      <c r="C2" s="182"/>
      <c r="D2" s="182"/>
      <c r="E2" s="182"/>
      <c r="F2" s="182"/>
      <c r="G2" s="182"/>
    </row>
    <row r="3" spans="1:7" ht="18" customHeight="1">
      <c r="A3" s="183" t="str">
        <f>"单位名称："&amp;"曲靖市麒麟高级中学"</f>
        <v>单位名称：曲靖市麒麟高级中学</v>
      </c>
      <c r="B3" s="184"/>
      <c r="C3" s="184"/>
      <c r="D3" s="184"/>
      <c r="E3" s="184"/>
      <c r="F3" s="64"/>
      <c r="G3" s="120" t="s">
        <v>2</v>
      </c>
    </row>
    <row r="4" spans="1:7" ht="20.25" customHeight="1">
      <c r="A4" s="185" t="s">
        <v>110</v>
      </c>
      <c r="B4" s="186"/>
      <c r="C4" s="190" t="s">
        <v>29</v>
      </c>
      <c r="D4" s="187" t="s">
        <v>48</v>
      </c>
      <c r="E4" s="168"/>
      <c r="F4" s="168"/>
      <c r="G4" s="168" t="s">
        <v>49</v>
      </c>
    </row>
    <row r="5" spans="1:7" ht="20.25" customHeight="1">
      <c r="A5" s="100" t="s">
        <v>46</v>
      </c>
      <c r="B5" s="100" t="s">
        <v>47</v>
      </c>
      <c r="C5" s="168"/>
      <c r="D5" s="67" t="s">
        <v>31</v>
      </c>
      <c r="E5" s="67" t="s">
        <v>111</v>
      </c>
      <c r="F5" s="67" t="s">
        <v>112</v>
      </c>
      <c r="G5" s="168"/>
    </row>
    <row r="6" spans="1:7" ht="13.5" customHeight="1">
      <c r="A6" s="100" t="s">
        <v>113</v>
      </c>
      <c r="B6" s="100" t="s">
        <v>114</v>
      </c>
      <c r="C6" s="100" t="s">
        <v>115</v>
      </c>
      <c r="D6" s="66" t="s">
        <v>116</v>
      </c>
      <c r="E6" s="66" t="s">
        <v>117</v>
      </c>
      <c r="F6" s="66" t="s">
        <v>118</v>
      </c>
      <c r="G6" s="93">
        <v>7</v>
      </c>
    </row>
    <row r="7" spans="1:7" ht="18" customHeight="1">
      <c r="A7" s="9" t="s">
        <v>57</v>
      </c>
      <c r="B7" s="9" t="s">
        <v>58</v>
      </c>
      <c r="C7" s="21">
        <v>3757.3546099999999</v>
      </c>
      <c r="D7" s="21">
        <v>3461.5308100000002</v>
      </c>
      <c r="E7" s="21">
        <v>3394.7141000000001</v>
      </c>
      <c r="F7" s="21">
        <v>66.81671</v>
      </c>
      <c r="G7" s="21">
        <v>295.82380000000001</v>
      </c>
    </row>
    <row r="8" spans="1:7" ht="18" customHeight="1">
      <c r="A8" s="92" t="s">
        <v>59</v>
      </c>
      <c r="B8" s="92" t="s">
        <v>60</v>
      </c>
      <c r="C8" s="21">
        <v>3757.3546099999999</v>
      </c>
      <c r="D8" s="21">
        <v>3461.5308100000002</v>
      </c>
      <c r="E8" s="21">
        <v>3394.7141000000001</v>
      </c>
      <c r="F8" s="21">
        <v>66.81671</v>
      </c>
      <c r="G8" s="21">
        <v>295.82380000000001</v>
      </c>
    </row>
    <row r="9" spans="1:7" ht="18" customHeight="1">
      <c r="A9" s="101" t="s">
        <v>61</v>
      </c>
      <c r="B9" s="101" t="s">
        <v>62</v>
      </c>
      <c r="C9" s="21">
        <v>3757.3546099999999</v>
      </c>
      <c r="D9" s="21">
        <v>3461.5308100000002</v>
      </c>
      <c r="E9" s="21">
        <v>3394.7141000000001</v>
      </c>
      <c r="F9" s="21">
        <v>66.81671</v>
      </c>
      <c r="G9" s="21">
        <v>295.82380000000001</v>
      </c>
    </row>
    <row r="10" spans="1:7" ht="18" customHeight="1">
      <c r="A10" s="9" t="s">
        <v>63</v>
      </c>
      <c r="B10" s="9" t="s">
        <v>64</v>
      </c>
      <c r="C10" s="21">
        <v>689.64246600000001</v>
      </c>
      <c r="D10" s="21">
        <v>686.38246600000002</v>
      </c>
      <c r="E10" s="21">
        <v>686.02246600000001</v>
      </c>
      <c r="F10" s="21">
        <v>0.36</v>
      </c>
      <c r="G10" s="21">
        <v>3.26</v>
      </c>
    </row>
    <row r="11" spans="1:7" ht="18" customHeight="1">
      <c r="A11" s="92" t="s">
        <v>65</v>
      </c>
      <c r="B11" s="92" t="s">
        <v>66</v>
      </c>
      <c r="C11" s="21">
        <v>675.39270399999998</v>
      </c>
      <c r="D11" s="21">
        <v>675.39270399999998</v>
      </c>
      <c r="E11" s="21">
        <v>675.03270399999997</v>
      </c>
      <c r="F11" s="21">
        <v>0.36</v>
      </c>
      <c r="G11" s="21"/>
    </row>
    <row r="12" spans="1:7" ht="18" customHeight="1">
      <c r="A12" s="101" t="s">
        <v>67</v>
      </c>
      <c r="B12" s="101" t="s">
        <v>68</v>
      </c>
      <c r="C12" s="21">
        <v>53.567231999999997</v>
      </c>
      <c r="D12" s="21">
        <v>53.567231999999997</v>
      </c>
      <c r="E12" s="21">
        <v>53.207231999999998</v>
      </c>
      <c r="F12" s="21">
        <v>0.36</v>
      </c>
      <c r="G12" s="21"/>
    </row>
    <row r="13" spans="1:7" ht="18" customHeight="1">
      <c r="A13" s="101" t="s">
        <v>69</v>
      </c>
      <c r="B13" s="101" t="s">
        <v>70</v>
      </c>
      <c r="C13" s="21">
        <v>521.82547199999999</v>
      </c>
      <c r="D13" s="21">
        <v>521.82547199999999</v>
      </c>
      <c r="E13" s="21">
        <v>521.82547199999999</v>
      </c>
      <c r="F13" s="21"/>
      <c r="G13" s="21"/>
    </row>
    <row r="14" spans="1:7" ht="18" customHeight="1">
      <c r="A14" s="101" t="s">
        <v>71</v>
      </c>
      <c r="B14" s="101" t="s">
        <v>72</v>
      </c>
      <c r="C14" s="21">
        <v>100</v>
      </c>
      <c r="D14" s="21">
        <v>100</v>
      </c>
      <c r="E14" s="21">
        <v>100</v>
      </c>
      <c r="F14" s="21"/>
      <c r="G14" s="21"/>
    </row>
    <row r="15" spans="1:7" ht="18" customHeight="1">
      <c r="A15" s="92" t="s">
        <v>73</v>
      </c>
      <c r="B15" s="92" t="s">
        <v>74</v>
      </c>
      <c r="C15" s="21">
        <v>3.26</v>
      </c>
      <c r="D15" s="21"/>
      <c r="E15" s="21"/>
      <c r="F15" s="21"/>
      <c r="G15" s="21">
        <v>3.26</v>
      </c>
    </row>
    <row r="16" spans="1:7" ht="18" customHeight="1">
      <c r="A16" s="101" t="s">
        <v>75</v>
      </c>
      <c r="B16" s="101" t="s">
        <v>76</v>
      </c>
      <c r="C16" s="21">
        <v>3.26</v>
      </c>
      <c r="D16" s="21"/>
      <c r="E16" s="21"/>
      <c r="F16" s="21"/>
      <c r="G16" s="21">
        <v>3.26</v>
      </c>
    </row>
    <row r="17" spans="1:7" ht="18" customHeight="1">
      <c r="A17" s="92" t="s">
        <v>77</v>
      </c>
      <c r="B17" s="92" t="s">
        <v>78</v>
      </c>
      <c r="C17" s="21">
        <v>10.989762000000001</v>
      </c>
      <c r="D17" s="21">
        <v>10.989762000000001</v>
      </c>
      <c r="E17" s="21">
        <v>10.989762000000001</v>
      </c>
      <c r="F17" s="21"/>
      <c r="G17" s="21"/>
    </row>
    <row r="18" spans="1:7" ht="18" customHeight="1">
      <c r="A18" s="101" t="s">
        <v>79</v>
      </c>
      <c r="B18" s="101" t="s">
        <v>78</v>
      </c>
      <c r="C18" s="21">
        <v>10.989762000000001</v>
      </c>
      <c r="D18" s="21">
        <v>10.989762000000001</v>
      </c>
      <c r="E18" s="21">
        <v>10.989762000000001</v>
      </c>
      <c r="F18" s="21"/>
      <c r="G18" s="21"/>
    </row>
    <row r="19" spans="1:7" ht="18" customHeight="1">
      <c r="A19" s="9" t="s">
        <v>80</v>
      </c>
      <c r="B19" s="9" t="s">
        <v>81</v>
      </c>
      <c r="C19" s="21">
        <v>247.62467100000001</v>
      </c>
      <c r="D19" s="21">
        <v>247.62467100000001</v>
      </c>
      <c r="E19" s="21">
        <v>247.62467100000001</v>
      </c>
      <c r="F19" s="21"/>
      <c r="G19" s="21"/>
    </row>
    <row r="20" spans="1:7" ht="18" customHeight="1">
      <c r="A20" s="92" t="s">
        <v>82</v>
      </c>
      <c r="B20" s="92" t="s">
        <v>83</v>
      </c>
      <c r="C20" s="21">
        <v>247.62467100000001</v>
      </c>
      <c r="D20" s="21">
        <v>247.62467100000001</v>
      </c>
      <c r="E20" s="21">
        <v>247.62467100000001</v>
      </c>
      <c r="F20" s="21"/>
      <c r="G20" s="21"/>
    </row>
    <row r="21" spans="1:7" ht="18" customHeight="1">
      <c r="A21" s="101" t="s">
        <v>84</v>
      </c>
      <c r="B21" s="101" t="s">
        <v>85</v>
      </c>
      <c r="C21" s="21">
        <v>215.455792</v>
      </c>
      <c r="D21" s="21">
        <v>215.455792</v>
      </c>
      <c r="E21" s="21">
        <v>215.455792</v>
      </c>
      <c r="F21" s="21"/>
      <c r="G21" s="21"/>
    </row>
    <row r="22" spans="1:7" ht="18" customHeight="1">
      <c r="A22" s="101" t="s">
        <v>86</v>
      </c>
      <c r="B22" s="101" t="s">
        <v>87</v>
      </c>
      <c r="C22" s="21">
        <v>20.363081999999999</v>
      </c>
      <c r="D22" s="21">
        <v>20.363081999999999</v>
      </c>
      <c r="E22" s="21">
        <v>20.363081999999999</v>
      </c>
      <c r="F22" s="21"/>
      <c r="G22" s="21"/>
    </row>
    <row r="23" spans="1:7" ht="18" customHeight="1">
      <c r="A23" s="101" t="s">
        <v>88</v>
      </c>
      <c r="B23" s="101" t="s">
        <v>89</v>
      </c>
      <c r="C23" s="21">
        <v>11.805797</v>
      </c>
      <c r="D23" s="21">
        <v>11.805797</v>
      </c>
      <c r="E23" s="21">
        <v>11.805797</v>
      </c>
      <c r="F23" s="21"/>
      <c r="G23" s="21"/>
    </row>
    <row r="24" spans="1:7" ht="18" customHeight="1">
      <c r="A24" s="9" t="s">
        <v>90</v>
      </c>
      <c r="B24" s="9" t="s">
        <v>91</v>
      </c>
      <c r="C24" s="21">
        <v>416.16590400000001</v>
      </c>
      <c r="D24" s="21">
        <v>416.16590400000001</v>
      </c>
      <c r="E24" s="21">
        <v>416.16590400000001</v>
      </c>
      <c r="F24" s="21"/>
      <c r="G24" s="21"/>
    </row>
    <row r="25" spans="1:7" ht="18" customHeight="1">
      <c r="A25" s="92" t="s">
        <v>92</v>
      </c>
      <c r="B25" s="92" t="s">
        <v>93</v>
      </c>
      <c r="C25" s="21">
        <v>416.16590400000001</v>
      </c>
      <c r="D25" s="21">
        <v>416.16590400000001</v>
      </c>
      <c r="E25" s="21">
        <v>416.16590400000001</v>
      </c>
      <c r="F25" s="21"/>
      <c r="G25" s="21"/>
    </row>
    <row r="26" spans="1:7" ht="18" customHeight="1">
      <c r="A26" s="101" t="s">
        <v>94</v>
      </c>
      <c r="B26" s="101" t="s">
        <v>95</v>
      </c>
      <c r="C26" s="21">
        <v>416.16590400000001</v>
      </c>
      <c r="D26" s="21">
        <v>416.16590400000001</v>
      </c>
      <c r="E26" s="21">
        <v>416.16590400000001</v>
      </c>
      <c r="F26" s="21"/>
      <c r="G26" s="21"/>
    </row>
    <row r="27" spans="1:7" ht="18" customHeight="1">
      <c r="A27" s="188" t="s">
        <v>96</v>
      </c>
      <c r="B27" s="189" t="s">
        <v>96</v>
      </c>
      <c r="C27" s="21">
        <v>5110.7876509999996</v>
      </c>
      <c r="D27" s="21">
        <v>4811.7038510000002</v>
      </c>
      <c r="E27" s="21">
        <v>4744.5271409999996</v>
      </c>
      <c r="F27" s="21">
        <v>67.17671</v>
      </c>
      <c r="G27" s="21">
        <v>299.0838</v>
      </c>
    </row>
  </sheetData>
  <mergeCells count="7">
    <mergeCell ref="A2:G2"/>
    <mergeCell ref="A3:E3"/>
    <mergeCell ref="A4:B4"/>
    <mergeCell ref="D4:F4"/>
    <mergeCell ref="A27:B27"/>
    <mergeCell ref="C4:C5"/>
    <mergeCell ref="G4:G5"/>
  </mergeCells>
  <phoneticPr fontId="27" type="noConversion"/>
  <pageMargins left="0.75" right="0.75" top="1" bottom="1" header="0.5" footer="0.5"/>
  <pageSetup paperSize="9" fitToWidth="0" fitToHeight="0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7"/>
  <sheetViews>
    <sheetView topLeftCell="A91" workbookViewId="0">
      <selection activeCell="T121" sqref="T121"/>
    </sheetView>
  </sheetViews>
  <sheetFormatPr defaultRowHeight="13.5"/>
  <sheetData>
    <row r="1" spans="1:26">
      <c r="A1" s="316"/>
      <c r="B1" s="317"/>
      <c r="C1" s="316"/>
      <c r="D1" s="316"/>
      <c r="E1" s="318"/>
      <c r="F1" s="318"/>
      <c r="G1" s="318"/>
      <c r="H1" s="318"/>
      <c r="I1" s="318"/>
      <c r="J1" s="318"/>
      <c r="K1" s="318"/>
      <c r="L1" s="318"/>
      <c r="M1" s="318"/>
      <c r="N1" s="316"/>
      <c r="O1" s="317"/>
      <c r="P1" s="319"/>
      <c r="Q1" s="316"/>
      <c r="R1" s="318"/>
      <c r="S1" s="318"/>
      <c r="T1" s="318"/>
      <c r="U1" s="318"/>
      <c r="V1" s="318"/>
      <c r="W1" s="329"/>
      <c r="X1" s="318"/>
      <c r="Y1" s="319"/>
      <c r="Z1" s="330" t="s">
        <v>119</v>
      </c>
    </row>
    <row r="2" spans="1:26" ht="26.25">
      <c r="A2" s="331" t="s">
        <v>432</v>
      </c>
      <c r="B2" s="331"/>
      <c r="C2" s="331"/>
      <c r="D2" s="331"/>
      <c r="E2" s="331"/>
      <c r="F2" s="331"/>
      <c r="G2" s="331"/>
      <c r="H2" s="331"/>
      <c r="I2" s="331"/>
      <c r="J2" s="331"/>
      <c r="K2" s="331"/>
      <c r="L2" s="331"/>
      <c r="M2" s="331"/>
      <c r="N2" s="331"/>
      <c r="O2" s="331"/>
      <c r="P2" s="331"/>
      <c r="Q2" s="331"/>
      <c r="R2" s="331"/>
      <c r="S2" s="331"/>
      <c r="T2" s="331"/>
      <c r="U2" s="331"/>
      <c r="V2" s="331"/>
      <c r="W2" s="331"/>
      <c r="X2" s="332"/>
      <c r="Y2" s="332"/>
      <c r="Z2" s="332"/>
    </row>
    <row r="3" spans="1:26">
      <c r="A3" s="333" t="s">
        <v>431</v>
      </c>
      <c r="B3" s="320"/>
      <c r="C3" s="321"/>
      <c r="D3" s="321"/>
      <c r="E3" s="321"/>
      <c r="F3" s="318"/>
      <c r="G3" s="318"/>
      <c r="H3" s="318"/>
      <c r="I3" s="318"/>
      <c r="J3" s="318"/>
      <c r="K3" s="318"/>
      <c r="L3" s="318"/>
      <c r="M3" s="318"/>
      <c r="N3" s="316"/>
      <c r="O3" s="317"/>
      <c r="P3" s="316"/>
      <c r="Q3" s="316"/>
      <c r="R3" s="318"/>
      <c r="S3" s="318"/>
      <c r="T3" s="318"/>
      <c r="U3" s="318"/>
      <c r="V3" s="318"/>
      <c r="W3" s="334"/>
      <c r="X3" s="318"/>
      <c r="Y3" s="319"/>
      <c r="Z3" s="334" t="s">
        <v>26</v>
      </c>
    </row>
    <row r="4" spans="1:26">
      <c r="A4" s="335" t="s">
        <v>4</v>
      </c>
      <c r="B4" s="336"/>
      <c r="C4" s="336"/>
      <c r="D4" s="336"/>
      <c r="E4" s="336"/>
      <c r="F4" s="336"/>
      <c r="G4" s="336"/>
      <c r="H4" s="336"/>
      <c r="I4" s="336"/>
      <c r="J4" s="336"/>
      <c r="K4" s="336"/>
      <c r="L4" s="336"/>
      <c r="M4" s="337"/>
      <c r="N4" s="335" t="s">
        <v>4</v>
      </c>
      <c r="O4" s="336"/>
      <c r="P4" s="336"/>
      <c r="Q4" s="336"/>
      <c r="R4" s="336"/>
      <c r="S4" s="336"/>
      <c r="T4" s="336"/>
      <c r="U4" s="336"/>
      <c r="V4" s="336"/>
      <c r="W4" s="336"/>
      <c r="X4" s="336"/>
      <c r="Y4" s="336"/>
      <c r="Z4" s="337"/>
    </row>
    <row r="5" spans="1:26">
      <c r="A5" s="322" t="s">
        <v>120</v>
      </c>
      <c r="B5" s="322"/>
      <c r="C5" s="322"/>
      <c r="D5" s="322" t="s">
        <v>29</v>
      </c>
      <c r="E5" s="322" t="s">
        <v>32</v>
      </c>
      <c r="F5" s="322"/>
      <c r="G5" s="322"/>
      <c r="H5" s="322" t="s">
        <v>33</v>
      </c>
      <c r="I5" s="322"/>
      <c r="J5" s="322"/>
      <c r="K5" s="322" t="s">
        <v>34</v>
      </c>
      <c r="L5" s="322"/>
      <c r="M5" s="322"/>
      <c r="N5" s="322" t="s">
        <v>121</v>
      </c>
      <c r="O5" s="322"/>
      <c r="P5" s="322"/>
      <c r="Q5" s="322" t="s">
        <v>29</v>
      </c>
      <c r="R5" s="322" t="s">
        <v>32</v>
      </c>
      <c r="S5" s="322"/>
      <c r="T5" s="322"/>
      <c r="U5" s="322" t="s">
        <v>33</v>
      </c>
      <c r="V5" s="322"/>
      <c r="W5" s="322"/>
      <c r="X5" s="335" t="s">
        <v>34</v>
      </c>
      <c r="Y5" s="336"/>
      <c r="Z5" s="337"/>
    </row>
    <row r="6" spans="1:26">
      <c r="A6" s="322" t="s">
        <v>122</v>
      </c>
      <c r="B6" s="322" t="s">
        <v>123</v>
      </c>
      <c r="C6" s="322" t="s">
        <v>47</v>
      </c>
      <c r="D6" s="322"/>
      <c r="E6" s="322" t="s">
        <v>31</v>
      </c>
      <c r="F6" s="322" t="s">
        <v>48</v>
      </c>
      <c r="G6" s="322" t="s">
        <v>49</v>
      </c>
      <c r="H6" s="322" t="s">
        <v>31</v>
      </c>
      <c r="I6" s="322" t="s">
        <v>48</v>
      </c>
      <c r="J6" s="322" t="s">
        <v>49</v>
      </c>
      <c r="K6" s="322" t="s">
        <v>31</v>
      </c>
      <c r="L6" s="322" t="s">
        <v>48</v>
      </c>
      <c r="M6" s="322" t="s">
        <v>49</v>
      </c>
      <c r="N6" s="322" t="s">
        <v>122</v>
      </c>
      <c r="O6" s="322" t="s">
        <v>123</v>
      </c>
      <c r="P6" s="322" t="s">
        <v>47</v>
      </c>
      <c r="Q6" s="322"/>
      <c r="R6" s="322" t="s">
        <v>31</v>
      </c>
      <c r="S6" s="322" t="s">
        <v>48</v>
      </c>
      <c r="T6" s="322" t="s">
        <v>49</v>
      </c>
      <c r="U6" s="322" t="s">
        <v>31</v>
      </c>
      <c r="V6" s="322" t="s">
        <v>48</v>
      </c>
      <c r="W6" s="322" t="s">
        <v>49</v>
      </c>
      <c r="X6" s="338" t="s">
        <v>31</v>
      </c>
      <c r="Y6" s="338" t="s">
        <v>48</v>
      </c>
      <c r="Z6" s="338" t="s">
        <v>49</v>
      </c>
    </row>
    <row r="7" spans="1:26">
      <c r="A7" s="322" t="s">
        <v>113</v>
      </c>
      <c r="B7" s="322" t="s">
        <v>114</v>
      </c>
      <c r="C7" s="322" t="s">
        <v>115</v>
      </c>
      <c r="D7" s="322" t="s">
        <v>116</v>
      </c>
      <c r="E7" s="322" t="s">
        <v>117</v>
      </c>
      <c r="F7" s="322" t="s">
        <v>118</v>
      </c>
      <c r="G7" s="322" t="s">
        <v>124</v>
      </c>
      <c r="H7" s="322" t="s">
        <v>125</v>
      </c>
      <c r="I7" s="322" t="s">
        <v>126</v>
      </c>
      <c r="J7" s="322" t="s">
        <v>127</v>
      </c>
      <c r="K7" s="322" t="s">
        <v>128</v>
      </c>
      <c r="L7" s="322" t="s">
        <v>129</v>
      </c>
      <c r="M7" s="322" t="s">
        <v>130</v>
      </c>
      <c r="N7" s="322" t="s">
        <v>131</v>
      </c>
      <c r="O7" s="322" t="s">
        <v>132</v>
      </c>
      <c r="P7" s="322" t="s">
        <v>133</v>
      </c>
      <c r="Q7" s="322" t="s">
        <v>134</v>
      </c>
      <c r="R7" s="322" t="s">
        <v>135</v>
      </c>
      <c r="S7" s="322" t="s">
        <v>136</v>
      </c>
      <c r="T7" s="322" t="s">
        <v>137</v>
      </c>
      <c r="U7" s="322" t="s">
        <v>138</v>
      </c>
      <c r="V7" s="322" t="s">
        <v>139</v>
      </c>
      <c r="W7" s="322" t="s">
        <v>140</v>
      </c>
      <c r="X7" s="339" t="s">
        <v>141</v>
      </c>
      <c r="Y7" s="339" t="s">
        <v>433</v>
      </c>
      <c r="Z7" s="339" t="s">
        <v>434</v>
      </c>
    </row>
    <row r="8" spans="1:26">
      <c r="A8" s="322" t="s">
        <v>142</v>
      </c>
      <c r="B8" s="322" t="s">
        <v>407</v>
      </c>
      <c r="C8" s="322" t="s">
        <v>143</v>
      </c>
      <c r="D8" s="322"/>
      <c r="E8" s="322"/>
      <c r="F8" s="322"/>
      <c r="G8" s="322"/>
      <c r="H8" s="322"/>
      <c r="I8" s="322"/>
      <c r="J8" s="322"/>
      <c r="K8" s="322"/>
      <c r="L8" s="322"/>
      <c r="M8" s="322"/>
      <c r="N8" s="322" t="s">
        <v>144</v>
      </c>
      <c r="O8" s="322" t="s">
        <v>407</v>
      </c>
      <c r="P8" s="322" t="s">
        <v>145</v>
      </c>
      <c r="Q8" s="340">
        <v>4691.3199089999998</v>
      </c>
      <c r="R8" s="340">
        <v>4691.3199089999998</v>
      </c>
      <c r="S8" s="340">
        <v>4691.3199089999998</v>
      </c>
      <c r="T8" s="322"/>
      <c r="U8" s="322"/>
      <c r="V8" s="322"/>
      <c r="W8" s="322"/>
      <c r="X8" s="322"/>
      <c r="Y8" s="322"/>
      <c r="Z8" s="324"/>
    </row>
    <row r="9" spans="1:26">
      <c r="A9" s="322" t="s">
        <v>407</v>
      </c>
      <c r="B9" s="322" t="s">
        <v>146</v>
      </c>
      <c r="C9" s="322" t="s">
        <v>435</v>
      </c>
      <c r="D9" s="322"/>
      <c r="E9" s="322"/>
      <c r="F9" s="322"/>
      <c r="G9" s="322"/>
      <c r="H9" s="322"/>
      <c r="I9" s="322"/>
      <c r="J9" s="322"/>
      <c r="K9" s="322"/>
      <c r="L9" s="322"/>
      <c r="M9" s="322"/>
      <c r="N9" s="322" t="s">
        <v>407</v>
      </c>
      <c r="O9" s="322" t="s">
        <v>146</v>
      </c>
      <c r="P9" s="322" t="s">
        <v>436</v>
      </c>
      <c r="Q9" s="340">
        <v>1569.9659999999999</v>
      </c>
      <c r="R9" s="340">
        <v>1569.9659999999999</v>
      </c>
      <c r="S9" s="340">
        <v>1569.9659999999999</v>
      </c>
      <c r="T9" s="322"/>
      <c r="U9" s="322"/>
      <c r="V9" s="322"/>
      <c r="W9" s="322"/>
      <c r="X9" s="322"/>
      <c r="Y9" s="322"/>
      <c r="Z9" s="324"/>
    </row>
    <row r="10" spans="1:26">
      <c r="A10" s="322" t="s">
        <v>407</v>
      </c>
      <c r="B10" s="322" t="s">
        <v>148</v>
      </c>
      <c r="C10" s="322" t="s">
        <v>437</v>
      </c>
      <c r="D10" s="322"/>
      <c r="E10" s="322"/>
      <c r="F10" s="322"/>
      <c r="G10" s="322"/>
      <c r="H10" s="322"/>
      <c r="I10" s="322"/>
      <c r="J10" s="322"/>
      <c r="K10" s="322"/>
      <c r="L10" s="322"/>
      <c r="M10" s="322"/>
      <c r="N10" s="322" t="s">
        <v>407</v>
      </c>
      <c r="O10" s="322" t="s">
        <v>148</v>
      </c>
      <c r="P10" s="322" t="s">
        <v>438</v>
      </c>
      <c r="Q10" s="340">
        <v>99.674400000000006</v>
      </c>
      <c r="R10" s="340">
        <v>99.674400000000006</v>
      </c>
      <c r="S10" s="340">
        <v>99.674400000000006</v>
      </c>
      <c r="T10" s="322"/>
      <c r="U10" s="322"/>
      <c r="V10" s="322"/>
      <c r="W10" s="322"/>
      <c r="X10" s="322"/>
      <c r="Y10" s="322"/>
      <c r="Z10" s="324"/>
    </row>
    <row r="11" spans="1:26">
      <c r="A11" s="322" t="s">
        <v>407</v>
      </c>
      <c r="B11" s="322" t="s">
        <v>153</v>
      </c>
      <c r="C11" s="322" t="s">
        <v>439</v>
      </c>
      <c r="D11" s="322"/>
      <c r="E11" s="322" t="s">
        <v>407</v>
      </c>
      <c r="F11" s="322"/>
      <c r="G11" s="322"/>
      <c r="H11" s="322" t="s">
        <v>407</v>
      </c>
      <c r="I11" s="322"/>
      <c r="J11" s="322"/>
      <c r="K11" s="322" t="s">
        <v>407</v>
      </c>
      <c r="L11" s="322"/>
      <c r="M11" s="322"/>
      <c r="N11" s="322" t="s">
        <v>407</v>
      </c>
      <c r="O11" s="322" t="s">
        <v>153</v>
      </c>
      <c r="P11" s="322" t="s">
        <v>440</v>
      </c>
      <c r="Q11" s="322"/>
      <c r="R11" s="322"/>
      <c r="S11" s="322"/>
      <c r="T11" s="322"/>
      <c r="U11" s="322"/>
      <c r="V11" s="322"/>
      <c r="W11" s="322"/>
      <c r="X11" s="322"/>
      <c r="Y11" s="322"/>
      <c r="Z11" s="324"/>
    </row>
    <row r="12" spans="1:26">
      <c r="A12" s="322" t="s">
        <v>407</v>
      </c>
      <c r="B12" s="322" t="s">
        <v>441</v>
      </c>
      <c r="C12" s="322" t="s">
        <v>442</v>
      </c>
      <c r="D12" s="322"/>
      <c r="E12" s="322" t="s">
        <v>407</v>
      </c>
      <c r="F12" s="322"/>
      <c r="G12" s="322"/>
      <c r="H12" s="322" t="s">
        <v>407</v>
      </c>
      <c r="I12" s="322"/>
      <c r="J12" s="322"/>
      <c r="K12" s="322" t="s">
        <v>407</v>
      </c>
      <c r="L12" s="322"/>
      <c r="M12" s="322"/>
      <c r="N12" s="322" t="s">
        <v>407</v>
      </c>
      <c r="O12" s="322" t="s">
        <v>172</v>
      </c>
      <c r="P12" s="322" t="s">
        <v>443</v>
      </c>
      <c r="Q12" s="322"/>
      <c r="R12" s="322"/>
      <c r="S12" s="322"/>
      <c r="T12" s="322"/>
      <c r="U12" s="322" t="s">
        <v>407</v>
      </c>
      <c r="V12" s="322"/>
      <c r="W12" s="322"/>
      <c r="X12" s="322" t="s">
        <v>407</v>
      </c>
      <c r="Y12" s="322"/>
      <c r="Z12" s="324"/>
    </row>
    <row r="13" spans="1:26">
      <c r="A13" s="322" t="s">
        <v>444</v>
      </c>
      <c r="B13" s="322" t="s">
        <v>407</v>
      </c>
      <c r="C13" s="322" t="s">
        <v>445</v>
      </c>
      <c r="D13" s="322"/>
      <c r="E13" s="322" t="s">
        <v>407</v>
      </c>
      <c r="F13" s="322"/>
      <c r="G13" s="322"/>
      <c r="H13" s="322" t="s">
        <v>407</v>
      </c>
      <c r="I13" s="322"/>
      <c r="J13" s="322"/>
      <c r="K13" s="322" t="s">
        <v>407</v>
      </c>
      <c r="L13" s="322"/>
      <c r="M13" s="322"/>
      <c r="N13" s="322" t="s">
        <v>407</v>
      </c>
      <c r="O13" s="322" t="s">
        <v>154</v>
      </c>
      <c r="P13" s="322" t="s">
        <v>446</v>
      </c>
      <c r="Q13" s="340">
        <v>1725.0736999999999</v>
      </c>
      <c r="R13" s="340">
        <v>1725.0736999999999</v>
      </c>
      <c r="S13" s="340">
        <v>1725.0736999999999</v>
      </c>
      <c r="T13" s="322"/>
      <c r="U13" s="322"/>
      <c r="V13" s="322"/>
      <c r="W13" s="322"/>
      <c r="X13" s="322"/>
      <c r="Y13" s="322"/>
      <c r="Z13" s="324"/>
    </row>
    <row r="14" spans="1:26">
      <c r="A14" s="322" t="s">
        <v>407</v>
      </c>
      <c r="B14" s="322" t="s">
        <v>146</v>
      </c>
      <c r="C14" s="322" t="s">
        <v>447</v>
      </c>
      <c r="D14" s="322"/>
      <c r="E14" s="322" t="s">
        <v>407</v>
      </c>
      <c r="F14" s="322"/>
      <c r="G14" s="322"/>
      <c r="H14" s="322" t="s">
        <v>407</v>
      </c>
      <c r="I14" s="322"/>
      <c r="J14" s="322"/>
      <c r="K14" s="322" t="s">
        <v>407</v>
      </c>
      <c r="L14" s="322"/>
      <c r="M14" s="322"/>
      <c r="N14" s="322" t="s">
        <v>407</v>
      </c>
      <c r="O14" s="322" t="s">
        <v>157</v>
      </c>
      <c r="P14" s="322" t="s">
        <v>448</v>
      </c>
      <c r="Q14" s="340">
        <v>521.82547199999999</v>
      </c>
      <c r="R14" s="340">
        <v>521.82547199999999</v>
      </c>
      <c r="S14" s="340">
        <v>521.82547199999999</v>
      </c>
      <c r="T14" s="322"/>
      <c r="U14" s="322"/>
      <c r="V14" s="322"/>
      <c r="W14" s="322"/>
      <c r="X14" s="322"/>
      <c r="Y14" s="322"/>
      <c r="Z14" s="324"/>
    </row>
    <row r="15" spans="1:26">
      <c r="A15" s="322" t="s">
        <v>407</v>
      </c>
      <c r="B15" s="322" t="s">
        <v>148</v>
      </c>
      <c r="C15" s="322" t="s">
        <v>449</v>
      </c>
      <c r="D15" s="322"/>
      <c r="E15" s="322" t="s">
        <v>407</v>
      </c>
      <c r="F15" s="322"/>
      <c r="G15" s="322"/>
      <c r="H15" s="322" t="s">
        <v>407</v>
      </c>
      <c r="I15" s="322"/>
      <c r="J15" s="322"/>
      <c r="K15" s="322" t="s">
        <v>407</v>
      </c>
      <c r="L15" s="322"/>
      <c r="M15" s="322"/>
      <c r="N15" s="322" t="s">
        <v>407</v>
      </c>
      <c r="O15" s="322" t="s">
        <v>161</v>
      </c>
      <c r="P15" s="322" t="s">
        <v>450</v>
      </c>
      <c r="Q15" s="340">
        <v>100</v>
      </c>
      <c r="R15" s="340">
        <v>100</v>
      </c>
      <c r="S15" s="340">
        <v>100</v>
      </c>
      <c r="T15" s="322"/>
      <c r="U15" s="322"/>
      <c r="V15" s="322"/>
      <c r="W15" s="322"/>
      <c r="X15" s="322"/>
      <c r="Y15" s="322"/>
      <c r="Z15" s="324"/>
    </row>
    <row r="16" spans="1:26">
      <c r="A16" s="322" t="s">
        <v>407</v>
      </c>
      <c r="B16" s="322" t="s">
        <v>153</v>
      </c>
      <c r="C16" s="322" t="s">
        <v>451</v>
      </c>
      <c r="D16" s="322"/>
      <c r="E16" s="322" t="s">
        <v>407</v>
      </c>
      <c r="F16" s="322"/>
      <c r="G16" s="322"/>
      <c r="H16" s="322" t="s">
        <v>407</v>
      </c>
      <c r="I16" s="322"/>
      <c r="J16" s="322"/>
      <c r="K16" s="322" t="s">
        <v>407</v>
      </c>
      <c r="L16" s="322"/>
      <c r="M16" s="322"/>
      <c r="N16" s="322" t="s">
        <v>407</v>
      </c>
      <c r="O16" s="322" t="s">
        <v>127</v>
      </c>
      <c r="P16" s="322" t="s">
        <v>452</v>
      </c>
      <c r="Q16" s="340">
        <v>215.455792</v>
      </c>
      <c r="R16" s="340">
        <v>215.455792</v>
      </c>
      <c r="S16" s="340">
        <v>215.455792</v>
      </c>
      <c r="T16" s="322"/>
      <c r="U16" s="322"/>
      <c r="V16" s="322"/>
      <c r="W16" s="322"/>
      <c r="X16" s="322"/>
      <c r="Y16" s="322"/>
      <c r="Z16" s="324"/>
    </row>
    <row r="17" spans="1:26">
      <c r="A17" s="322" t="s">
        <v>407</v>
      </c>
      <c r="B17" s="322" t="s">
        <v>453</v>
      </c>
      <c r="C17" s="322" t="s">
        <v>454</v>
      </c>
      <c r="D17" s="322"/>
      <c r="E17" s="322" t="s">
        <v>407</v>
      </c>
      <c r="F17" s="322"/>
      <c r="G17" s="322"/>
      <c r="H17" s="322" t="s">
        <v>407</v>
      </c>
      <c r="I17" s="322"/>
      <c r="J17" s="322"/>
      <c r="K17" s="322" t="s">
        <v>407</v>
      </c>
      <c r="L17" s="322"/>
      <c r="M17" s="322"/>
      <c r="N17" s="322" t="s">
        <v>407</v>
      </c>
      <c r="O17" s="322" t="s">
        <v>128</v>
      </c>
      <c r="P17" s="322" t="s">
        <v>455</v>
      </c>
      <c r="Q17" s="340">
        <v>20.363081999999999</v>
      </c>
      <c r="R17" s="340">
        <v>20.363081999999999</v>
      </c>
      <c r="S17" s="340">
        <v>20.363081999999999</v>
      </c>
      <c r="T17" s="322"/>
      <c r="U17" s="322"/>
      <c r="V17" s="322"/>
      <c r="W17" s="322"/>
      <c r="X17" s="322"/>
      <c r="Y17" s="322"/>
      <c r="Z17" s="324"/>
    </row>
    <row r="18" spans="1:26">
      <c r="A18" s="322" t="s">
        <v>407</v>
      </c>
      <c r="B18" s="322" t="s">
        <v>169</v>
      </c>
      <c r="C18" s="322" t="s">
        <v>456</v>
      </c>
      <c r="D18" s="322"/>
      <c r="E18" s="322" t="s">
        <v>407</v>
      </c>
      <c r="F18" s="322"/>
      <c r="G18" s="322"/>
      <c r="H18" s="322" t="s">
        <v>407</v>
      </c>
      <c r="I18" s="322"/>
      <c r="J18" s="322"/>
      <c r="K18" s="322" t="s">
        <v>407</v>
      </c>
      <c r="L18" s="322"/>
      <c r="M18" s="322"/>
      <c r="N18" s="322" t="s">
        <v>407</v>
      </c>
      <c r="O18" s="322" t="s">
        <v>129</v>
      </c>
      <c r="P18" s="322" t="s">
        <v>457</v>
      </c>
      <c r="Q18" s="340">
        <v>22.795559000000001</v>
      </c>
      <c r="R18" s="340">
        <v>22.795559000000001</v>
      </c>
      <c r="S18" s="340">
        <v>22.795559000000001</v>
      </c>
      <c r="T18" s="322"/>
      <c r="U18" s="322"/>
      <c r="V18" s="322"/>
      <c r="W18" s="322"/>
      <c r="X18" s="322"/>
      <c r="Y18" s="322"/>
      <c r="Z18" s="324"/>
    </row>
    <row r="19" spans="1:26">
      <c r="A19" s="322" t="s">
        <v>407</v>
      </c>
      <c r="B19" s="322" t="s">
        <v>172</v>
      </c>
      <c r="C19" s="322" t="s">
        <v>458</v>
      </c>
      <c r="D19" s="322"/>
      <c r="E19" s="322" t="s">
        <v>407</v>
      </c>
      <c r="F19" s="322"/>
      <c r="G19" s="322"/>
      <c r="H19" s="322" t="s">
        <v>407</v>
      </c>
      <c r="I19" s="322"/>
      <c r="J19" s="322"/>
      <c r="K19" s="322" t="s">
        <v>407</v>
      </c>
      <c r="L19" s="322"/>
      <c r="M19" s="322"/>
      <c r="N19" s="322" t="s">
        <v>407</v>
      </c>
      <c r="O19" s="322" t="s">
        <v>130</v>
      </c>
      <c r="P19" s="322" t="s">
        <v>439</v>
      </c>
      <c r="Q19" s="340">
        <v>416.16590400000001</v>
      </c>
      <c r="R19" s="340">
        <v>416.16590400000001</v>
      </c>
      <c r="S19" s="340">
        <v>416.16590400000001</v>
      </c>
      <c r="T19" s="322"/>
      <c r="U19" s="322"/>
      <c r="V19" s="322"/>
      <c r="W19" s="322"/>
      <c r="X19" s="322"/>
      <c r="Y19" s="322"/>
      <c r="Z19" s="324"/>
    </row>
    <row r="20" spans="1:26" ht="14.25">
      <c r="A20" s="322" t="s">
        <v>407</v>
      </c>
      <c r="B20" s="322" t="s">
        <v>154</v>
      </c>
      <c r="C20" s="322" t="s">
        <v>459</v>
      </c>
      <c r="D20" s="322"/>
      <c r="E20" s="322" t="s">
        <v>407</v>
      </c>
      <c r="F20" s="322"/>
      <c r="G20" s="322"/>
      <c r="H20" s="322" t="s">
        <v>407</v>
      </c>
      <c r="I20" s="322"/>
      <c r="J20" s="322"/>
      <c r="K20" s="322" t="s">
        <v>407</v>
      </c>
      <c r="L20" s="322"/>
      <c r="M20" s="322"/>
      <c r="N20" s="322" t="s">
        <v>407</v>
      </c>
      <c r="O20" s="322" t="s">
        <v>131</v>
      </c>
      <c r="P20" s="322" t="s">
        <v>460</v>
      </c>
      <c r="Q20" s="325"/>
      <c r="R20" s="326"/>
      <c r="S20" s="327"/>
      <c r="T20" s="322"/>
      <c r="U20" s="322" t="s">
        <v>407</v>
      </c>
      <c r="V20" s="322"/>
      <c r="W20" s="322"/>
      <c r="X20" s="322" t="s">
        <v>407</v>
      </c>
      <c r="Y20" s="322"/>
      <c r="Z20" s="324"/>
    </row>
    <row r="21" spans="1:26">
      <c r="A21" s="322" t="s">
        <v>407</v>
      </c>
      <c r="B21" s="322" t="s">
        <v>157</v>
      </c>
      <c r="C21" s="322" t="s">
        <v>461</v>
      </c>
      <c r="D21" s="322"/>
      <c r="E21" s="322" t="s">
        <v>407</v>
      </c>
      <c r="F21" s="322"/>
      <c r="G21" s="322"/>
      <c r="H21" s="322" t="s">
        <v>407</v>
      </c>
      <c r="I21" s="322"/>
      <c r="J21" s="322"/>
      <c r="K21" s="322" t="s">
        <v>407</v>
      </c>
      <c r="L21" s="322"/>
      <c r="M21" s="322"/>
      <c r="N21" s="322" t="s">
        <v>407</v>
      </c>
      <c r="O21" s="322" t="s">
        <v>441</v>
      </c>
      <c r="P21" s="322" t="s">
        <v>442</v>
      </c>
      <c r="Q21" s="328"/>
      <c r="R21" s="328"/>
      <c r="S21" s="328"/>
      <c r="T21" s="322"/>
      <c r="U21" s="322"/>
      <c r="V21" s="322"/>
      <c r="W21" s="322"/>
      <c r="X21" s="322"/>
      <c r="Y21" s="322"/>
      <c r="Z21" s="324"/>
    </row>
    <row r="22" spans="1:26">
      <c r="A22" s="322" t="s">
        <v>407</v>
      </c>
      <c r="B22" s="322" t="s">
        <v>161</v>
      </c>
      <c r="C22" s="322" t="s">
        <v>462</v>
      </c>
      <c r="D22" s="322"/>
      <c r="E22" s="322" t="s">
        <v>407</v>
      </c>
      <c r="F22" s="322"/>
      <c r="G22" s="322"/>
      <c r="H22" s="322" t="s">
        <v>407</v>
      </c>
      <c r="I22" s="322"/>
      <c r="J22" s="322"/>
      <c r="K22" s="322" t="s">
        <v>407</v>
      </c>
      <c r="L22" s="322"/>
      <c r="M22" s="322"/>
      <c r="N22" s="322" t="s">
        <v>170</v>
      </c>
      <c r="O22" s="322" t="s">
        <v>407</v>
      </c>
      <c r="P22" s="322" t="s">
        <v>156</v>
      </c>
      <c r="Q22" s="340">
        <v>192.85670999999999</v>
      </c>
      <c r="R22" s="340">
        <v>192.85670999999999</v>
      </c>
      <c r="S22" s="340">
        <v>67.17671</v>
      </c>
      <c r="T22" s="340">
        <v>125.68</v>
      </c>
      <c r="U22" s="322"/>
      <c r="V22" s="322"/>
      <c r="W22" s="322"/>
      <c r="X22" s="322"/>
      <c r="Y22" s="322"/>
      <c r="Z22" s="324"/>
    </row>
    <row r="23" spans="1:26">
      <c r="A23" s="322" t="s">
        <v>407</v>
      </c>
      <c r="B23" s="322" t="s">
        <v>441</v>
      </c>
      <c r="C23" s="322" t="s">
        <v>463</v>
      </c>
      <c r="D23" s="322"/>
      <c r="E23" s="322" t="s">
        <v>407</v>
      </c>
      <c r="F23" s="322"/>
      <c r="G23" s="322"/>
      <c r="H23" s="322" t="s">
        <v>407</v>
      </c>
      <c r="I23" s="322"/>
      <c r="J23" s="322"/>
      <c r="K23" s="322" t="s">
        <v>407</v>
      </c>
      <c r="L23" s="322"/>
      <c r="M23" s="322"/>
      <c r="N23" s="322" t="s">
        <v>407</v>
      </c>
      <c r="O23" s="322" t="s">
        <v>146</v>
      </c>
      <c r="P23" s="322" t="s">
        <v>464</v>
      </c>
      <c r="Q23" s="340">
        <v>0.36</v>
      </c>
      <c r="R23" s="340">
        <v>0.36</v>
      </c>
      <c r="S23" s="340">
        <v>0.36</v>
      </c>
      <c r="T23" s="340"/>
      <c r="U23" s="322"/>
      <c r="V23" s="322"/>
      <c r="W23" s="322"/>
      <c r="X23" s="322"/>
      <c r="Y23" s="322"/>
      <c r="Z23" s="324"/>
    </row>
    <row r="24" spans="1:26">
      <c r="A24" s="322" t="s">
        <v>465</v>
      </c>
      <c r="B24" s="322" t="s">
        <v>407</v>
      </c>
      <c r="C24" s="322" t="s">
        <v>466</v>
      </c>
      <c r="D24" s="322"/>
      <c r="E24" s="322" t="s">
        <v>407</v>
      </c>
      <c r="F24" s="322"/>
      <c r="G24" s="322"/>
      <c r="H24" s="322" t="s">
        <v>407</v>
      </c>
      <c r="I24" s="322"/>
      <c r="J24" s="322"/>
      <c r="K24" s="322" t="s">
        <v>407</v>
      </c>
      <c r="L24" s="322"/>
      <c r="M24" s="322"/>
      <c r="N24" s="322" t="s">
        <v>407</v>
      </c>
      <c r="O24" s="322" t="s">
        <v>148</v>
      </c>
      <c r="P24" s="322" t="s">
        <v>467</v>
      </c>
      <c r="Q24" s="322"/>
      <c r="R24" s="322" t="s">
        <v>407</v>
      </c>
      <c r="S24" s="322"/>
      <c r="T24" s="322"/>
      <c r="U24" s="322" t="s">
        <v>407</v>
      </c>
      <c r="V24" s="322"/>
      <c r="W24" s="322"/>
      <c r="X24" s="322" t="s">
        <v>407</v>
      </c>
      <c r="Y24" s="322"/>
      <c r="Z24" s="324"/>
    </row>
    <row r="25" spans="1:26">
      <c r="A25" s="322" t="s">
        <v>407</v>
      </c>
      <c r="B25" s="322" t="s">
        <v>146</v>
      </c>
      <c r="C25" s="322" t="s">
        <v>468</v>
      </c>
      <c r="D25" s="322"/>
      <c r="E25" s="322" t="s">
        <v>407</v>
      </c>
      <c r="F25" s="322"/>
      <c r="G25" s="322"/>
      <c r="H25" s="322" t="s">
        <v>407</v>
      </c>
      <c r="I25" s="322"/>
      <c r="J25" s="322"/>
      <c r="K25" s="322" t="s">
        <v>407</v>
      </c>
      <c r="L25" s="322"/>
      <c r="M25" s="322"/>
      <c r="N25" s="322" t="s">
        <v>407</v>
      </c>
      <c r="O25" s="322" t="s">
        <v>153</v>
      </c>
      <c r="P25" s="322" t="s">
        <v>469</v>
      </c>
      <c r="Q25" s="322"/>
      <c r="R25" s="322" t="s">
        <v>407</v>
      </c>
      <c r="S25" s="322"/>
      <c r="T25" s="322"/>
      <c r="U25" s="322" t="s">
        <v>407</v>
      </c>
      <c r="V25" s="322"/>
      <c r="W25" s="322"/>
      <c r="X25" s="322" t="s">
        <v>407</v>
      </c>
      <c r="Y25" s="322"/>
      <c r="Z25" s="324"/>
    </row>
    <row r="26" spans="1:26">
      <c r="A26" s="322" t="s">
        <v>407</v>
      </c>
      <c r="B26" s="322" t="s">
        <v>148</v>
      </c>
      <c r="C26" s="322" t="s">
        <v>470</v>
      </c>
      <c r="D26" s="322"/>
      <c r="E26" s="322" t="s">
        <v>407</v>
      </c>
      <c r="F26" s="322"/>
      <c r="G26" s="322"/>
      <c r="H26" s="322" t="s">
        <v>407</v>
      </c>
      <c r="I26" s="322"/>
      <c r="J26" s="322"/>
      <c r="K26" s="322" t="s">
        <v>407</v>
      </c>
      <c r="L26" s="322"/>
      <c r="M26" s="322"/>
      <c r="N26" s="322" t="s">
        <v>407</v>
      </c>
      <c r="O26" s="322" t="s">
        <v>453</v>
      </c>
      <c r="P26" s="322" t="s">
        <v>471</v>
      </c>
      <c r="Q26" s="322"/>
      <c r="R26" s="322" t="s">
        <v>407</v>
      </c>
      <c r="S26" s="322"/>
      <c r="T26" s="322"/>
      <c r="U26" s="322" t="s">
        <v>407</v>
      </c>
      <c r="V26" s="322"/>
      <c r="W26" s="322"/>
      <c r="X26" s="322" t="s">
        <v>407</v>
      </c>
      <c r="Y26" s="322"/>
      <c r="Z26" s="324"/>
    </row>
    <row r="27" spans="1:26">
      <c r="A27" s="322" t="s">
        <v>407</v>
      </c>
      <c r="B27" s="322" t="s">
        <v>153</v>
      </c>
      <c r="C27" s="322" t="s">
        <v>472</v>
      </c>
      <c r="D27" s="322"/>
      <c r="E27" s="322" t="s">
        <v>407</v>
      </c>
      <c r="F27" s="322"/>
      <c r="G27" s="322"/>
      <c r="H27" s="322" t="s">
        <v>407</v>
      </c>
      <c r="I27" s="322"/>
      <c r="J27" s="322"/>
      <c r="K27" s="322" t="s">
        <v>407</v>
      </c>
      <c r="L27" s="322"/>
      <c r="M27" s="322"/>
      <c r="N27" s="322" t="s">
        <v>407</v>
      </c>
      <c r="O27" s="322" t="s">
        <v>169</v>
      </c>
      <c r="P27" s="322" t="s">
        <v>473</v>
      </c>
      <c r="Q27" s="322"/>
      <c r="R27" s="322" t="s">
        <v>407</v>
      </c>
      <c r="S27" s="322"/>
      <c r="T27" s="322"/>
      <c r="U27" s="322" t="s">
        <v>407</v>
      </c>
      <c r="V27" s="322"/>
      <c r="W27" s="322"/>
      <c r="X27" s="322" t="s">
        <v>407</v>
      </c>
      <c r="Y27" s="322"/>
      <c r="Z27" s="324"/>
    </row>
    <row r="28" spans="1:26">
      <c r="A28" s="322" t="s">
        <v>407</v>
      </c>
      <c r="B28" s="322" t="s">
        <v>169</v>
      </c>
      <c r="C28" s="322" t="s">
        <v>474</v>
      </c>
      <c r="D28" s="322"/>
      <c r="E28" s="322" t="s">
        <v>407</v>
      </c>
      <c r="F28" s="322"/>
      <c r="G28" s="322"/>
      <c r="H28" s="322" t="s">
        <v>407</v>
      </c>
      <c r="I28" s="322"/>
      <c r="J28" s="322"/>
      <c r="K28" s="322" t="s">
        <v>407</v>
      </c>
      <c r="L28" s="322"/>
      <c r="M28" s="322"/>
      <c r="N28" s="322" t="s">
        <v>407</v>
      </c>
      <c r="O28" s="322" t="s">
        <v>172</v>
      </c>
      <c r="P28" s="322" t="s">
        <v>475</v>
      </c>
      <c r="Q28" s="340">
        <v>45.68</v>
      </c>
      <c r="R28" s="340">
        <v>45.68</v>
      </c>
      <c r="S28" s="340"/>
      <c r="T28" s="340">
        <v>45.68</v>
      </c>
      <c r="U28" s="322" t="s">
        <v>407</v>
      </c>
      <c r="V28" s="322"/>
      <c r="W28" s="322"/>
      <c r="X28" s="322" t="s">
        <v>407</v>
      </c>
      <c r="Y28" s="322"/>
      <c r="Z28" s="324"/>
    </row>
    <row r="29" spans="1:26">
      <c r="A29" s="322" t="s">
        <v>407</v>
      </c>
      <c r="B29" s="322" t="s">
        <v>172</v>
      </c>
      <c r="C29" s="322" t="s">
        <v>476</v>
      </c>
      <c r="D29" s="322"/>
      <c r="E29" s="322" t="s">
        <v>407</v>
      </c>
      <c r="F29" s="322"/>
      <c r="G29" s="322"/>
      <c r="H29" s="322" t="s">
        <v>407</v>
      </c>
      <c r="I29" s="322"/>
      <c r="J29" s="322"/>
      <c r="K29" s="322" t="s">
        <v>407</v>
      </c>
      <c r="L29" s="322"/>
      <c r="M29" s="322"/>
      <c r="N29" s="322" t="s">
        <v>407</v>
      </c>
      <c r="O29" s="322" t="s">
        <v>154</v>
      </c>
      <c r="P29" s="322" t="s">
        <v>477</v>
      </c>
      <c r="Q29" s="340">
        <v>10</v>
      </c>
      <c r="R29" s="340">
        <v>10</v>
      </c>
      <c r="S29" s="340"/>
      <c r="T29" s="340">
        <v>10</v>
      </c>
      <c r="U29" s="322" t="s">
        <v>407</v>
      </c>
      <c r="V29" s="322"/>
      <c r="W29" s="322"/>
      <c r="X29" s="322" t="s">
        <v>407</v>
      </c>
      <c r="Y29" s="322"/>
      <c r="Z29" s="324"/>
    </row>
    <row r="30" spans="1:26">
      <c r="A30" s="322" t="s">
        <v>407</v>
      </c>
      <c r="B30" s="322" t="s">
        <v>154</v>
      </c>
      <c r="C30" s="322" t="s">
        <v>478</v>
      </c>
      <c r="D30" s="322"/>
      <c r="E30" s="322" t="s">
        <v>407</v>
      </c>
      <c r="F30" s="322"/>
      <c r="G30" s="322"/>
      <c r="H30" s="322" t="s">
        <v>407</v>
      </c>
      <c r="I30" s="322"/>
      <c r="J30" s="322"/>
      <c r="K30" s="322" t="s">
        <v>407</v>
      </c>
      <c r="L30" s="322"/>
      <c r="M30" s="322"/>
      <c r="N30" s="322" t="s">
        <v>407</v>
      </c>
      <c r="O30" s="322" t="s">
        <v>157</v>
      </c>
      <c r="P30" s="322" t="s">
        <v>479</v>
      </c>
      <c r="Q30" s="322"/>
      <c r="R30" s="322" t="s">
        <v>407</v>
      </c>
      <c r="S30" s="322"/>
      <c r="T30" s="322"/>
      <c r="U30" s="322" t="s">
        <v>407</v>
      </c>
      <c r="V30" s="322"/>
      <c r="W30" s="322"/>
      <c r="X30" s="322" t="s">
        <v>407</v>
      </c>
      <c r="Y30" s="322"/>
      <c r="Z30" s="324"/>
    </row>
    <row r="31" spans="1:26">
      <c r="A31" s="322" t="s">
        <v>407</v>
      </c>
      <c r="B31" s="322" t="s">
        <v>441</v>
      </c>
      <c r="C31" s="322" t="s">
        <v>480</v>
      </c>
      <c r="D31" s="322"/>
      <c r="E31" s="322" t="s">
        <v>407</v>
      </c>
      <c r="F31" s="322"/>
      <c r="G31" s="322"/>
      <c r="H31" s="322" t="s">
        <v>407</v>
      </c>
      <c r="I31" s="322"/>
      <c r="J31" s="322"/>
      <c r="K31" s="322" t="s">
        <v>407</v>
      </c>
      <c r="L31" s="322"/>
      <c r="M31" s="322"/>
      <c r="N31" s="322" t="s">
        <v>407</v>
      </c>
      <c r="O31" s="322" t="s">
        <v>161</v>
      </c>
      <c r="P31" s="322" t="s">
        <v>481</v>
      </c>
      <c r="Q31" s="322"/>
      <c r="R31" s="322" t="s">
        <v>407</v>
      </c>
      <c r="S31" s="322"/>
      <c r="T31" s="322"/>
      <c r="U31" s="322" t="s">
        <v>407</v>
      </c>
      <c r="V31" s="322"/>
      <c r="W31" s="322"/>
      <c r="X31" s="322" t="s">
        <v>407</v>
      </c>
      <c r="Y31" s="322"/>
      <c r="Z31" s="324"/>
    </row>
    <row r="32" spans="1:26">
      <c r="A32" s="322" t="s">
        <v>482</v>
      </c>
      <c r="B32" s="322" t="s">
        <v>407</v>
      </c>
      <c r="C32" s="322" t="s">
        <v>483</v>
      </c>
      <c r="D32" s="322"/>
      <c r="E32" s="322" t="s">
        <v>407</v>
      </c>
      <c r="F32" s="322"/>
      <c r="G32" s="322"/>
      <c r="H32" s="322" t="s">
        <v>407</v>
      </c>
      <c r="I32" s="322"/>
      <c r="J32" s="322"/>
      <c r="K32" s="322" t="s">
        <v>407</v>
      </c>
      <c r="L32" s="322"/>
      <c r="M32" s="322"/>
      <c r="N32" s="322" t="s">
        <v>407</v>
      </c>
      <c r="O32" s="322" t="s">
        <v>128</v>
      </c>
      <c r="P32" s="322" t="s">
        <v>484</v>
      </c>
      <c r="Q32" s="322"/>
      <c r="R32" s="322"/>
      <c r="S32" s="322"/>
      <c r="T32" s="322"/>
      <c r="U32" s="322"/>
      <c r="V32" s="322"/>
      <c r="W32" s="322"/>
      <c r="X32" s="322"/>
      <c r="Y32" s="322"/>
      <c r="Z32" s="324"/>
    </row>
    <row r="33" spans="1:26">
      <c r="A33" s="322" t="s">
        <v>407</v>
      </c>
      <c r="B33" s="322" t="s">
        <v>146</v>
      </c>
      <c r="C33" s="322" t="s">
        <v>468</v>
      </c>
      <c r="D33" s="322"/>
      <c r="E33" s="322" t="s">
        <v>407</v>
      </c>
      <c r="F33" s="322"/>
      <c r="G33" s="322"/>
      <c r="H33" s="322" t="s">
        <v>407</v>
      </c>
      <c r="I33" s="322"/>
      <c r="J33" s="322"/>
      <c r="K33" s="322" t="s">
        <v>407</v>
      </c>
      <c r="L33" s="322"/>
      <c r="M33" s="322"/>
      <c r="N33" s="322" t="s">
        <v>407</v>
      </c>
      <c r="O33" s="322" t="s">
        <v>129</v>
      </c>
      <c r="P33" s="322" t="s">
        <v>459</v>
      </c>
      <c r="Q33" s="322"/>
      <c r="R33" s="322" t="s">
        <v>407</v>
      </c>
      <c r="S33" s="322"/>
      <c r="T33" s="322"/>
      <c r="U33" s="322" t="s">
        <v>407</v>
      </c>
      <c r="V33" s="322"/>
      <c r="W33" s="322"/>
      <c r="X33" s="322" t="s">
        <v>407</v>
      </c>
      <c r="Y33" s="322"/>
      <c r="Z33" s="324"/>
    </row>
    <row r="34" spans="1:26">
      <c r="A34" s="322" t="s">
        <v>407</v>
      </c>
      <c r="B34" s="322" t="s">
        <v>148</v>
      </c>
      <c r="C34" s="322" t="s">
        <v>470</v>
      </c>
      <c r="D34" s="322"/>
      <c r="E34" s="322" t="s">
        <v>407</v>
      </c>
      <c r="F34" s="322"/>
      <c r="G34" s="322"/>
      <c r="H34" s="322" t="s">
        <v>407</v>
      </c>
      <c r="I34" s="322"/>
      <c r="J34" s="322"/>
      <c r="K34" s="322" t="s">
        <v>407</v>
      </c>
      <c r="L34" s="322"/>
      <c r="M34" s="322"/>
      <c r="N34" s="322" t="s">
        <v>407</v>
      </c>
      <c r="O34" s="322" t="s">
        <v>130</v>
      </c>
      <c r="P34" s="322" t="s">
        <v>462</v>
      </c>
      <c r="Q34" s="340">
        <v>70</v>
      </c>
      <c r="R34" s="340">
        <v>70</v>
      </c>
      <c r="S34" s="340"/>
      <c r="T34" s="340">
        <v>70</v>
      </c>
      <c r="U34" s="322" t="s">
        <v>407</v>
      </c>
      <c r="V34" s="322"/>
      <c r="W34" s="322"/>
      <c r="X34" s="322" t="s">
        <v>407</v>
      </c>
      <c r="Y34" s="322"/>
      <c r="Z34" s="324"/>
    </row>
    <row r="35" spans="1:26">
      <c r="A35" s="322" t="s">
        <v>407</v>
      </c>
      <c r="B35" s="322" t="s">
        <v>153</v>
      </c>
      <c r="C35" s="322" t="s">
        <v>472</v>
      </c>
      <c r="D35" s="322"/>
      <c r="E35" s="322" t="s">
        <v>407</v>
      </c>
      <c r="F35" s="322"/>
      <c r="G35" s="322"/>
      <c r="H35" s="322" t="s">
        <v>407</v>
      </c>
      <c r="I35" s="322"/>
      <c r="J35" s="322"/>
      <c r="K35" s="322" t="s">
        <v>407</v>
      </c>
      <c r="L35" s="322"/>
      <c r="M35" s="322"/>
      <c r="N35" s="322" t="s">
        <v>407</v>
      </c>
      <c r="O35" s="322" t="s">
        <v>131</v>
      </c>
      <c r="P35" s="322" t="s">
        <v>485</v>
      </c>
      <c r="Q35" s="322"/>
      <c r="R35" s="322" t="s">
        <v>407</v>
      </c>
      <c r="S35" s="322"/>
      <c r="T35" s="322"/>
      <c r="U35" s="322" t="s">
        <v>407</v>
      </c>
      <c r="V35" s="322"/>
      <c r="W35" s="322"/>
      <c r="X35" s="322" t="s">
        <v>407</v>
      </c>
      <c r="Y35" s="322"/>
      <c r="Z35" s="324"/>
    </row>
    <row r="36" spans="1:26">
      <c r="A36" s="322" t="s">
        <v>407</v>
      </c>
      <c r="B36" s="322" t="s">
        <v>453</v>
      </c>
      <c r="C36" s="322" t="s">
        <v>476</v>
      </c>
      <c r="D36" s="322"/>
      <c r="E36" s="322" t="s">
        <v>407</v>
      </c>
      <c r="F36" s="322"/>
      <c r="G36" s="322"/>
      <c r="H36" s="322" t="s">
        <v>407</v>
      </c>
      <c r="I36" s="322"/>
      <c r="J36" s="322"/>
      <c r="K36" s="322" t="s">
        <v>407</v>
      </c>
      <c r="L36" s="322"/>
      <c r="M36" s="322"/>
      <c r="N36" s="322" t="s">
        <v>407</v>
      </c>
      <c r="O36" s="322" t="s">
        <v>132</v>
      </c>
      <c r="P36" s="322" t="s">
        <v>449</v>
      </c>
      <c r="Q36" s="322"/>
      <c r="R36" s="322"/>
      <c r="S36" s="322"/>
      <c r="T36" s="322"/>
      <c r="U36" s="322"/>
      <c r="V36" s="322"/>
      <c r="W36" s="322"/>
      <c r="X36" s="322"/>
      <c r="Y36" s="322"/>
      <c r="Z36" s="324"/>
    </row>
    <row r="37" spans="1:26">
      <c r="A37" s="322" t="s">
        <v>407</v>
      </c>
      <c r="B37" s="322" t="s">
        <v>169</v>
      </c>
      <c r="C37" s="322" t="s">
        <v>478</v>
      </c>
      <c r="D37" s="322"/>
      <c r="E37" s="322" t="s">
        <v>407</v>
      </c>
      <c r="F37" s="322"/>
      <c r="G37" s="322"/>
      <c r="H37" s="322" t="s">
        <v>407</v>
      </c>
      <c r="I37" s="322"/>
      <c r="J37" s="322"/>
      <c r="K37" s="322" t="s">
        <v>407</v>
      </c>
      <c r="L37" s="322"/>
      <c r="M37" s="322"/>
      <c r="N37" s="322" t="s">
        <v>407</v>
      </c>
      <c r="O37" s="322" t="s">
        <v>133</v>
      </c>
      <c r="P37" s="322" t="s">
        <v>451</v>
      </c>
      <c r="Q37" s="340">
        <v>31.399319999999999</v>
      </c>
      <c r="R37" s="340">
        <v>31.399319999999999</v>
      </c>
      <c r="S37" s="340">
        <v>31.399319999999999</v>
      </c>
      <c r="T37" s="340"/>
      <c r="U37" s="322"/>
      <c r="V37" s="322"/>
      <c r="W37" s="322"/>
      <c r="X37" s="322"/>
      <c r="Y37" s="322"/>
      <c r="Z37" s="324"/>
    </row>
    <row r="38" spans="1:26">
      <c r="A38" s="322" t="s">
        <v>407</v>
      </c>
      <c r="B38" s="322" t="s">
        <v>441</v>
      </c>
      <c r="C38" s="322" t="s">
        <v>480</v>
      </c>
      <c r="D38" s="322"/>
      <c r="E38" s="322"/>
      <c r="F38" s="322"/>
      <c r="G38" s="322"/>
      <c r="H38" s="322" t="s">
        <v>407</v>
      </c>
      <c r="I38" s="322"/>
      <c r="J38" s="322"/>
      <c r="K38" s="322" t="s">
        <v>407</v>
      </c>
      <c r="L38" s="322"/>
      <c r="M38" s="322"/>
      <c r="N38" s="322" t="s">
        <v>407</v>
      </c>
      <c r="O38" s="322" t="s">
        <v>134</v>
      </c>
      <c r="P38" s="322" t="s">
        <v>458</v>
      </c>
      <c r="Q38" s="322"/>
      <c r="R38" s="322"/>
      <c r="S38" s="322"/>
      <c r="T38" s="322"/>
      <c r="U38" s="322" t="s">
        <v>407</v>
      </c>
      <c r="V38" s="322"/>
      <c r="W38" s="322"/>
      <c r="X38" s="322" t="s">
        <v>407</v>
      </c>
      <c r="Y38" s="322"/>
      <c r="Z38" s="324"/>
    </row>
    <row r="39" spans="1:26">
      <c r="A39" s="322" t="s">
        <v>151</v>
      </c>
      <c r="B39" s="322" t="s">
        <v>407</v>
      </c>
      <c r="C39" s="322" t="s">
        <v>152</v>
      </c>
      <c r="D39" s="340">
        <v>4884.1766189999998</v>
      </c>
      <c r="E39" s="340">
        <v>4884.1766189999998</v>
      </c>
      <c r="F39" s="340">
        <v>4758.4966189999996</v>
      </c>
      <c r="G39" s="340">
        <v>125.68</v>
      </c>
      <c r="H39" s="322"/>
      <c r="I39" s="322"/>
      <c r="J39" s="322"/>
      <c r="K39" s="322"/>
      <c r="L39" s="322"/>
      <c r="M39" s="322"/>
      <c r="N39" s="322" t="s">
        <v>407</v>
      </c>
      <c r="O39" s="322" t="s">
        <v>135</v>
      </c>
      <c r="P39" s="322" t="s">
        <v>486</v>
      </c>
      <c r="Q39" s="322"/>
      <c r="R39" s="322"/>
      <c r="S39" s="322"/>
      <c r="T39" s="322"/>
      <c r="U39" s="322" t="s">
        <v>407</v>
      </c>
      <c r="V39" s="322"/>
      <c r="W39" s="322"/>
      <c r="X39" s="322" t="s">
        <v>407</v>
      </c>
      <c r="Y39" s="322"/>
      <c r="Z39" s="324"/>
    </row>
    <row r="40" spans="1:26">
      <c r="A40" s="322" t="s">
        <v>407</v>
      </c>
      <c r="B40" s="322" t="s">
        <v>146</v>
      </c>
      <c r="C40" s="322" t="s">
        <v>487</v>
      </c>
      <c r="D40" s="340">
        <v>4691.3199089999998</v>
      </c>
      <c r="E40" s="340">
        <v>4691.3199089999998</v>
      </c>
      <c r="F40" s="340">
        <v>4691.3199089999998</v>
      </c>
      <c r="G40" s="340"/>
      <c r="H40" s="322"/>
      <c r="I40" s="322"/>
      <c r="J40" s="322"/>
      <c r="K40" s="322"/>
      <c r="L40" s="322"/>
      <c r="M40" s="322"/>
      <c r="N40" s="322" t="s">
        <v>407</v>
      </c>
      <c r="O40" s="322" t="s">
        <v>141</v>
      </c>
      <c r="P40" s="322" t="s">
        <v>488</v>
      </c>
      <c r="Q40" s="322"/>
      <c r="R40" s="322"/>
      <c r="S40" s="322"/>
      <c r="T40" s="322"/>
      <c r="U40" s="322" t="s">
        <v>407</v>
      </c>
      <c r="V40" s="322"/>
      <c r="W40" s="322"/>
      <c r="X40" s="322" t="s">
        <v>407</v>
      </c>
      <c r="Y40" s="322"/>
      <c r="Z40" s="324"/>
    </row>
    <row r="41" spans="1:26">
      <c r="A41" s="322" t="s">
        <v>407</v>
      </c>
      <c r="B41" s="322" t="s">
        <v>148</v>
      </c>
      <c r="C41" s="322" t="s">
        <v>489</v>
      </c>
      <c r="D41" s="340">
        <v>192.85670999999999</v>
      </c>
      <c r="E41" s="340">
        <v>192.85670999999999</v>
      </c>
      <c r="F41" s="340">
        <v>67.17671</v>
      </c>
      <c r="G41" s="340">
        <v>125.68</v>
      </c>
      <c r="H41" s="322"/>
      <c r="I41" s="322"/>
      <c r="J41" s="322"/>
      <c r="K41" s="322"/>
      <c r="L41" s="322"/>
      <c r="M41" s="322"/>
      <c r="N41" s="322" t="s">
        <v>407</v>
      </c>
      <c r="O41" s="322" t="s">
        <v>433</v>
      </c>
      <c r="P41" s="322" t="s">
        <v>490</v>
      </c>
      <c r="Q41" s="322"/>
      <c r="R41" s="322"/>
      <c r="S41" s="322"/>
      <c r="T41" s="322"/>
      <c r="U41" s="322" t="s">
        <v>407</v>
      </c>
      <c r="V41" s="322"/>
      <c r="W41" s="322"/>
      <c r="X41" s="322" t="s">
        <v>407</v>
      </c>
      <c r="Y41" s="322"/>
      <c r="Z41" s="324"/>
    </row>
    <row r="42" spans="1:26">
      <c r="A42" s="322" t="s">
        <v>407</v>
      </c>
      <c r="B42" s="322" t="s">
        <v>441</v>
      </c>
      <c r="C42" s="322" t="s">
        <v>491</v>
      </c>
      <c r="D42" s="322"/>
      <c r="E42" s="322"/>
      <c r="F42" s="322"/>
      <c r="G42" s="322"/>
      <c r="H42" s="322" t="s">
        <v>407</v>
      </c>
      <c r="I42" s="322"/>
      <c r="J42" s="322"/>
      <c r="K42" s="322" t="s">
        <v>407</v>
      </c>
      <c r="L42" s="322"/>
      <c r="M42" s="322"/>
      <c r="N42" s="322" t="s">
        <v>407</v>
      </c>
      <c r="O42" s="322" t="s">
        <v>434</v>
      </c>
      <c r="P42" s="322" t="s">
        <v>492</v>
      </c>
      <c r="Q42" s="323"/>
      <c r="R42" s="323"/>
      <c r="S42" s="323"/>
      <c r="T42" s="323"/>
      <c r="U42" s="322" t="s">
        <v>407</v>
      </c>
      <c r="V42" s="322"/>
      <c r="W42" s="322"/>
      <c r="X42" s="322" t="s">
        <v>407</v>
      </c>
      <c r="Y42" s="322"/>
      <c r="Z42" s="324"/>
    </row>
    <row r="43" spans="1:26">
      <c r="A43" s="322" t="s">
        <v>159</v>
      </c>
      <c r="B43" s="322" t="s">
        <v>407</v>
      </c>
      <c r="C43" s="322" t="s">
        <v>160</v>
      </c>
      <c r="D43" s="340">
        <v>164.012</v>
      </c>
      <c r="E43" s="340">
        <v>164.012</v>
      </c>
      <c r="F43" s="340"/>
      <c r="G43" s="340">
        <v>164.012</v>
      </c>
      <c r="H43" s="322"/>
      <c r="I43" s="322"/>
      <c r="J43" s="322"/>
      <c r="K43" s="322"/>
      <c r="L43" s="322"/>
      <c r="M43" s="322"/>
      <c r="N43" s="322" t="s">
        <v>407</v>
      </c>
      <c r="O43" s="322" t="s">
        <v>493</v>
      </c>
      <c r="P43" s="322" t="s">
        <v>456</v>
      </c>
      <c r="Q43" s="322"/>
      <c r="R43" s="322"/>
      <c r="S43" s="322"/>
      <c r="T43" s="322"/>
      <c r="U43" s="322" t="s">
        <v>407</v>
      </c>
      <c r="V43" s="322"/>
      <c r="W43" s="322"/>
      <c r="X43" s="322" t="s">
        <v>407</v>
      </c>
      <c r="Y43" s="322"/>
      <c r="Z43" s="324"/>
    </row>
    <row r="44" spans="1:26">
      <c r="A44" s="322" t="s">
        <v>407</v>
      </c>
      <c r="B44" s="322" t="s">
        <v>146</v>
      </c>
      <c r="C44" s="322" t="s">
        <v>494</v>
      </c>
      <c r="D44" s="340">
        <v>164.012</v>
      </c>
      <c r="E44" s="340">
        <v>164.012</v>
      </c>
      <c r="F44" s="340"/>
      <c r="G44" s="340">
        <v>164.012</v>
      </c>
      <c r="H44" s="322"/>
      <c r="I44" s="322"/>
      <c r="J44" s="322"/>
      <c r="K44" s="322"/>
      <c r="L44" s="322"/>
      <c r="M44" s="322"/>
      <c r="N44" s="322" t="s">
        <v>407</v>
      </c>
      <c r="O44" s="322" t="s">
        <v>177</v>
      </c>
      <c r="P44" s="322" t="s">
        <v>495</v>
      </c>
      <c r="Q44" s="340">
        <v>35.417389999999997</v>
      </c>
      <c r="R44" s="340">
        <v>35.417389999999997</v>
      </c>
      <c r="S44" s="340">
        <v>35.417389999999997</v>
      </c>
      <c r="T44" s="340"/>
      <c r="U44" s="322"/>
      <c r="V44" s="322"/>
      <c r="W44" s="322"/>
      <c r="X44" s="322"/>
      <c r="Y44" s="322"/>
      <c r="Z44" s="324"/>
    </row>
    <row r="45" spans="1:26">
      <c r="A45" s="322" t="s">
        <v>407</v>
      </c>
      <c r="B45" s="322" t="s">
        <v>148</v>
      </c>
      <c r="C45" s="322" t="s">
        <v>496</v>
      </c>
      <c r="D45" s="322"/>
      <c r="E45" s="322"/>
      <c r="F45" s="322"/>
      <c r="G45" s="322"/>
      <c r="H45" s="322" t="s">
        <v>407</v>
      </c>
      <c r="I45" s="322"/>
      <c r="J45" s="322"/>
      <c r="K45" s="322" t="s">
        <v>407</v>
      </c>
      <c r="L45" s="322"/>
      <c r="M45" s="322"/>
      <c r="N45" s="322" t="s">
        <v>407</v>
      </c>
      <c r="O45" s="322" t="s">
        <v>179</v>
      </c>
      <c r="P45" s="322" t="s">
        <v>497</v>
      </c>
      <c r="Q45" s="322"/>
      <c r="R45" s="322"/>
      <c r="S45" s="322"/>
      <c r="T45" s="322"/>
      <c r="U45" s="322"/>
      <c r="V45" s="322"/>
      <c r="W45" s="322"/>
      <c r="X45" s="322"/>
      <c r="Y45" s="322"/>
      <c r="Z45" s="324"/>
    </row>
    <row r="46" spans="1:26">
      <c r="A46" s="322" t="s">
        <v>498</v>
      </c>
      <c r="B46" s="322" t="s">
        <v>407</v>
      </c>
      <c r="C46" s="322" t="s">
        <v>499</v>
      </c>
      <c r="D46" s="322"/>
      <c r="E46" s="322"/>
      <c r="F46" s="322"/>
      <c r="G46" s="322"/>
      <c r="H46" s="322" t="s">
        <v>407</v>
      </c>
      <c r="I46" s="322"/>
      <c r="J46" s="322"/>
      <c r="K46" s="322" t="s">
        <v>407</v>
      </c>
      <c r="L46" s="322"/>
      <c r="M46" s="322"/>
      <c r="N46" s="322" t="s">
        <v>407</v>
      </c>
      <c r="O46" s="322" t="s">
        <v>180</v>
      </c>
      <c r="P46" s="322" t="s">
        <v>461</v>
      </c>
      <c r="Q46" s="322"/>
      <c r="R46" s="322"/>
      <c r="S46" s="322"/>
      <c r="T46" s="322"/>
      <c r="U46" s="322"/>
      <c r="V46" s="322"/>
      <c r="W46" s="322"/>
      <c r="X46" s="322"/>
      <c r="Y46" s="322"/>
      <c r="Z46" s="324"/>
    </row>
    <row r="47" spans="1:26">
      <c r="A47" s="322" t="s">
        <v>407</v>
      </c>
      <c r="B47" s="322" t="s">
        <v>146</v>
      </c>
      <c r="C47" s="322" t="s">
        <v>500</v>
      </c>
      <c r="D47" s="322"/>
      <c r="E47" s="322"/>
      <c r="F47" s="322"/>
      <c r="G47" s="322"/>
      <c r="H47" s="322" t="s">
        <v>407</v>
      </c>
      <c r="I47" s="322"/>
      <c r="J47" s="322"/>
      <c r="K47" s="322" t="s">
        <v>407</v>
      </c>
      <c r="L47" s="322"/>
      <c r="M47" s="322"/>
      <c r="N47" s="322" t="s">
        <v>407</v>
      </c>
      <c r="O47" s="322" t="s">
        <v>181</v>
      </c>
      <c r="P47" s="322" t="s">
        <v>501</v>
      </c>
      <c r="Q47" s="322"/>
      <c r="R47" s="322"/>
      <c r="S47" s="322"/>
      <c r="T47" s="322"/>
      <c r="U47" s="322"/>
      <c r="V47" s="322"/>
      <c r="W47" s="322"/>
      <c r="X47" s="322"/>
      <c r="Y47" s="322"/>
      <c r="Z47" s="324"/>
    </row>
    <row r="48" spans="1:26">
      <c r="A48" s="322" t="s">
        <v>407</v>
      </c>
      <c r="B48" s="322" t="s">
        <v>148</v>
      </c>
      <c r="C48" s="322" t="s">
        <v>502</v>
      </c>
      <c r="D48" s="322"/>
      <c r="E48" s="322"/>
      <c r="F48" s="322"/>
      <c r="G48" s="322"/>
      <c r="H48" s="322" t="s">
        <v>407</v>
      </c>
      <c r="I48" s="322"/>
      <c r="J48" s="322"/>
      <c r="K48" s="322" t="s">
        <v>407</v>
      </c>
      <c r="L48" s="322"/>
      <c r="M48" s="322"/>
      <c r="N48" s="322" t="s">
        <v>407</v>
      </c>
      <c r="O48" s="322" t="s">
        <v>503</v>
      </c>
      <c r="P48" s="322" t="s">
        <v>504</v>
      </c>
      <c r="Q48" s="322"/>
      <c r="R48" s="322"/>
      <c r="S48" s="322"/>
      <c r="T48" s="322"/>
      <c r="U48" s="322" t="s">
        <v>407</v>
      </c>
      <c r="V48" s="322"/>
      <c r="W48" s="322"/>
      <c r="X48" s="322" t="s">
        <v>407</v>
      </c>
      <c r="Y48" s="322"/>
      <c r="Z48" s="324"/>
    </row>
    <row r="49" spans="1:26">
      <c r="A49" s="322" t="s">
        <v>407</v>
      </c>
      <c r="B49" s="322" t="s">
        <v>441</v>
      </c>
      <c r="C49" s="322" t="s">
        <v>505</v>
      </c>
      <c r="D49" s="322"/>
      <c r="E49" s="322"/>
      <c r="F49" s="322"/>
      <c r="G49" s="322"/>
      <c r="H49" s="322" t="s">
        <v>407</v>
      </c>
      <c r="I49" s="322"/>
      <c r="J49" s="322"/>
      <c r="K49" s="322" t="s">
        <v>407</v>
      </c>
      <c r="L49" s="322"/>
      <c r="M49" s="322"/>
      <c r="N49" s="322" t="s">
        <v>407</v>
      </c>
      <c r="O49" s="322" t="s">
        <v>441</v>
      </c>
      <c r="P49" s="322" t="s">
        <v>463</v>
      </c>
      <c r="Q49" s="322"/>
      <c r="R49" s="322"/>
      <c r="S49" s="322"/>
      <c r="T49" s="322"/>
      <c r="U49" s="322" t="s">
        <v>407</v>
      </c>
      <c r="V49" s="322"/>
      <c r="W49" s="322"/>
      <c r="X49" s="322" t="s">
        <v>407</v>
      </c>
      <c r="Y49" s="322"/>
      <c r="Z49" s="324"/>
    </row>
    <row r="50" spans="1:26">
      <c r="A50" s="322" t="s">
        <v>506</v>
      </c>
      <c r="B50" s="322" t="s">
        <v>407</v>
      </c>
      <c r="C50" s="322" t="s">
        <v>507</v>
      </c>
      <c r="D50" s="322"/>
      <c r="E50" s="322"/>
      <c r="F50" s="322"/>
      <c r="G50" s="322"/>
      <c r="H50" s="322" t="s">
        <v>407</v>
      </c>
      <c r="I50" s="322"/>
      <c r="J50" s="322"/>
      <c r="K50" s="322" t="s">
        <v>407</v>
      </c>
      <c r="L50" s="322"/>
      <c r="M50" s="322"/>
      <c r="N50" s="322" t="s">
        <v>182</v>
      </c>
      <c r="O50" s="322" t="s">
        <v>407</v>
      </c>
      <c r="P50" s="322" t="s">
        <v>165</v>
      </c>
      <c r="Q50" s="340">
        <v>62.599032000000001</v>
      </c>
      <c r="R50" s="340">
        <v>62.599032000000001</v>
      </c>
      <c r="S50" s="340">
        <v>53.207231999999998</v>
      </c>
      <c r="T50" s="340">
        <v>9.3917999999999999</v>
      </c>
      <c r="U50" s="322"/>
      <c r="V50" s="322"/>
      <c r="W50" s="322"/>
      <c r="X50" s="322"/>
      <c r="Y50" s="322"/>
      <c r="Z50" s="324"/>
    </row>
    <row r="51" spans="1:26">
      <c r="A51" s="322" t="s">
        <v>407</v>
      </c>
      <c r="B51" s="322" t="s">
        <v>153</v>
      </c>
      <c r="C51" s="322" t="s">
        <v>508</v>
      </c>
      <c r="D51" s="322"/>
      <c r="E51" s="322"/>
      <c r="F51" s="322"/>
      <c r="G51" s="322"/>
      <c r="H51" s="322" t="s">
        <v>407</v>
      </c>
      <c r="I51" s="322"/>
      <c r="J51" s="322"/>
      <c r="K51" s="322" t="s">
        <v>407</v>
      </c>
      <c r="L51" s="322"/>
      <c r="M51" s="322"/>
      <c r="N51" s="322" t="s">
        <v>407</v>
      </c>
      <c r="O51" s="322" t="s">
        <v>146</v>
      </c>
      <c r="P51" s="322" t="s">
        <v>509</v>
      </c>
      <c r="Q51" s="322"/>
      <c r="R51" s="322"/>
      <c r="S51" s="322"/>
      <c r="T51" s="322"/>
      <c r="U51" s="322" t="s">
        <v>407</v>
      </c>
      <c r="V51" s="322"/>
      <c r="W51" s="322"/>
      <c r="X51" s="322" t="s">
        <v>407</v>
      </c>
      <c r="Y51" s="322"/>
      <c r="Z51" s="324"/>
    </row>
    <row r="52" spans="1:26">
      <c r="A52" s="322" t="s">
        <v>407</v>
      </c>
      <c r="B52" s="322" t="s">
        <v>453</v>
      </c>
      <c r="C52" s="322" t="s">
        <v>510</v>
      </c>
      <c r="D52" s="322"/>
      <c r="E52" s="322"/>
      <c r="F52" s="322"/>
      <c r="G52" s="322"/>
      <c r="H52" s="322" t="s">
        <v>407</v>
      </c>
      <c r="I52" s="322"/>
      <c r="J52" s="322"/>
      <c r="K52" s="322" t="s">
        <v>407</v>
      </c>
      <c r="L52" s="322"/>
      <c r="M52" s="322"/>
      <c r="N52" s="322" t="s">
        <v>407</v>
      </c>
      <c r="O52" s="322" t="s">
        <v>148</v>
      </c>
      <c r="P52" s="322" t="s">
        <v>511</v>
      </c>
      <c r="Q52" s="340">
        <v>53.207231999999998</v>
      </c>
      <c r="R52" s="340">
        <v>53.207231999999998</v>
      </c>
      <c r="S52" s="340">
        <v>53.207231999999998</v>
      </c>
      <c r="T52" s="340"/>
      <c r="U52" s="322"/>
      <c r="V52" s="322"/>
      <c r="W52" s="322"/>
      <c r="X52" s="322"/>
      <c r="Y52" s="322"/>
      <c r="Z52" s="324"/>
    </row>
    <row r="53" spans="1:26">
      <c r="A53" s="322" t="s">
        <v>407</v>
      </c>
      <c r="B53" s="322" t="s">
        <v>169</v>
      </c>
      <c r="C53" s="322" t="s">
        <v>512</v>
      </c>
      <c r="D53" s="322"/>
      <c r="E53" s="322"/>
      <c r="F53" s="322"/>
      <c r="G53" s="322"/>
      <c r="H53" s="322" t="s">
        <v>407</v>
      </c>
      <c r="I53" s="322"/>
      <c r="J53" s="322"/>
      <c r="K53" s="322" t="s">
        <v>407</v>
      </c>
      <c r="L53" s="322"/>
      <c r="M53" s="322"/>
      <c r="N53" s="322" t="s">
        <v>407</v>
      </c>
      <c r="O53" s="322" t="s">
        <v>153</v>
      </c>
      <c r="P53" s="322" t="s">
        <v>513</v>
      </c>
      <c r="Q53" s="322"/>
      <c r="R53" s="322"/>
      <c r="S53" s="322"/>
      <c r="T53" s="322"/>
      <c r="U53" s="322" t="s">
        <v>407</v>
      </c>
      <c r="V53" s="322"/>
      <c r="W53" s="322"/>
      <c r="X53" s="322" t="s">
        <v>407</v>
      </c>
      <c r="Y53" s="322"/>
      <c r="Z53" s="324"/>
    </row>
    <row r="54" spans="1:26">
      <c r="A54" s="322" t="s">
        <v>407</v>
      </c>
      <c r="B54" s="322" t="s">
        <v>441</v>
      </c>
      <c r="C54" s="322" t="s">
        <v>514</v>
      </c>
      <c r="D54" s="322"/>
      <c r="E54" s="322"/>
      <c r="F54" s="322"/>
      <c r="G54" s="322"/>
      <c r="H54" s="322" t="s">
        <v>407</v>
      </c>
      <c r="I54" s="322"/>
      <c r="J54" s="322"/>
      <c r="K54" s="322" t="s">
        <v>407</v>
      </c>
      <c r="L54" s="322"/>
      <c r="M54" s="322"/>
      <c r="N54" s="322" t="s">
        <v>407</v>
      </c>
      <c r="O54" s="322" t="s">
        <v>453</v>
      </c>
      <c r="P54" s="322" t="s">
        <v>515</v>
      </c>
      <c r="Q54" s="322"/>
      <c r="R54" s="322"/>
      <c r="S54" s="322"/>
      <c r="T54" s="322"/>
      <c r="U54" s="322" t="s">
        <v>407</v>
      </c>
      <c r="V54" s="322"/>
      <c r="W54" s="322"/>
      <c r="X54" s="322" t="s">
        <v>407</v>
      </c>
      <c r="Y54" s="322"/>
      <c r="Z54" s="324"/>
    </row>
    <row r="55" spans="1:26">
      <c r="A55" s="322" t="s">
        <v>164</v>
      </c>
      <c r="B55" s="322" t="s">
        <v>407</v>
      </c>
      <c r="C55" s="322" t="s">
        <v>165</v>
      </c>
      <c r="D55" s="340">
        <v>62.599032000000001</v>
      </c>
      <c r="E55" s="340">
        <v>62.599032000000001</v>
      </c>
      <c r="F55" s="340">
        <v>53.207231999999998</v>
      </c>
      <c r="G55" s="340">
        <v>9.3917999999999999</v>
      </c>
      <c r="H55" s="322"/>
      <c r="I55" s="322"/>
      <c r="J55" s="322"/>
      <c r="K55" s="322"/>
      <c r="L55" s="322"/>
      <c r="M55" s="322"/>
      <c r="N55" s="322" t="s">
        <v>407</v>
      </c>
      <c r="O55" s="322" t="s">
        <v>169</v>
      </c>
      <c r="P55" s="322" t="s">
        <v>516</v>
      </c>
      <c r="Q55" s="340">
        <v>3.26</v>
      </c>
      <c r="R55" s="340">
        <v>3.26</v>
      </c>
      <c r="S55" s="340"/>
      <c r="T55" s="340">
        <v>3.26</v>
      </c>
      <c r="U55" s="322"/>
      <c r="V55" s="322"/>
      <c r="W55" s="322"/>
      <c r="X55" s="322"/>
      <c r="Y55" s="322"/>
      <c r="Z55" s="324"/>
    </row>
    <row r="56" spans="1:26">
      <c r="A56" s="322" t="s">
        <v>407</v>
      </c>
      <c r="B56" s="322" t="s">
        <v>146</v>
      </c>
      <c r="C56" s="322" t="s">
        <v>517</v>
      </c>
      <c r="D56" s="340">
        <v>3.26</v>
      </c>
      <c r="E56" s="340">
        <v>3.26</v>
      </c>
      <c r="F56" s="340"/>
      <c r="G56" s="340">
        <v>3.26</v>
      </c>
      <c r="H56" s="322"/>
      <c r="I56" s="322"/>
      <c r="J56" s="322"/>
      <c r="K56" s="322"/>
      <c r="L56" s="322"/>
      <c r="M56" s="322"/>
      <c r="N56" s="322" t="s">
        <v>407</v>
      </c>
      <c r="O56" s="322" t="s">
        <v>172</v>
      </c>
      <c r="P56" s="322" t="s">
        <v>518</v>
      </c>
      <c r="Q56" s="322"/>
      <c r="R56" s="322" t="s">
        <v>407</v>
      </c>
      <c r="S56" s="322"/>
      <c r="T56" s="322"/>
      <c r="U56" s="322" t="s">
        <v>407</v>
      </c>
      <c r="V56" s="322"/>
      <c r="W56" s="322"/>
      <c r="X56" s="322" t="s">
        <v>407</v>
      </c>
      <c r="Y56" s="322"/>
      <c r="Z56" s="324"/>
    </row>
    <row r="57" spans="1:26">
      <c r="A57" s="322" t="s">
        <v>407</v>
      </c>
      <c r="B57" s="322" t="s">
        <v>148</v>
      </c>
      <c r="C57" s="322" t="s">
        <v>519</v>
      </c>
      <c r="D57" s="340">
        <v>6.1318000000000001</v>
      </c>
      <c r="E57" s="340">
        <v>6.1318000000000001</v>
      </c>
      <c r="F57" s="340"/>
      <c r="G57" s="340">
        <v>6.1318000000000001</v>
      </c>
      <c r="H57" s="322" t="s">
        <v>407</v>
      </c>
      <c r="I57" s="322"/>
      <c r="J57" s="322"/>
      <c r="K57" s="322" t="s">
        <v>407</v>
      </c>
      <c r="L57" s="322"/>
      <c r="M57" s="322"/>
      <c r="N57" s="322" t="s">
        <v>407</v>
      </c>
      <c r="O57" s="322" t="s">
        <v>154</v>
      </c>
      <c r="P57" s="322" t="s">
        <v>520</v>
      </c>
      <c r="Q57" s="322"/>
      <c r="R57" s="322"/>
      <c r="S57" s="322"/>
      <c r="T57" s="322"/>
      <c r="U57" s="322"/>
      <c r="V57" s="322"/>
      <c r="W57" s="322"/>
      <c r="X57" s="322"/>
      <c r="Y57" s="322"/>
      <c r="Z57" s="324"/>
    </row>
    <row r="58" spans="1:26">
      <c r="A58" s="322" t="s">
        <v>407</v>
      </c>
      <c r="B58" s="322" t="s">
        <v>153</v>
      </c>
      <c r="C58" s="322" t="s">
        <v>521</v>
      </c>
      <c r="D58" s="322"/>
      <c r="E58" s="322"/>
      <c r="F58" s="322"/>
      <c r="G58" s="322"/>
      <c r="H58" s="322" t="s">
        <v>407</v>
      </c>
      <c r="I58" s="322"/>
      <c r="J58" s="322"/>
      <c r="K58" s="322" t="s">
        <v>407</v>
      </c>
      <c r="L58" s="322"/>
      <c r="M58" s="322"/>
      <c r="N58" s="322" t="s">
        <v>407</v>
      </c>
      <c r="O58" s="322" t="s">
        <v>157</v>
      </c>
      <c r="P58" s="322" t="s">
        <v>519</v>
      </c>
      <c r="Q58" s="340">
        <v>6.1318000000000001</v>
      </c>
      <c r="R58" s="340">
        <v>6.1318000000000001</v>
      </c>
      <c r="S58" s="340"/>
      <c r="T58" s="340">
        <v>6.1318000000000001</v>
      </c>
      <c r="U58" s="322" t="s">
        <v>407</v>
      </c>
      <c r="V58" s="322"/>
      <c r="W58" s="322"/>
      <c r="X58" s="322" t="s">
        <v>407</v>
      </c>
      <c r="Y58" s="322"/>
      <c r="Z58" s="324"/>
    </row>
    <row r="59" spans="1:26">
      <c r="A59" s="322" t="s">
        <v>407</v>
      </c>
      <c r="B59" s="322" t="s">
        <v>169</v>
      </c>
      <c r="C59" s="322" t="s">
        <v>522</v>
      </c>
      <c r="D59" s="340">
        <v>53.207231999999998</v>
      </c>
      <c r="E59" s="340">
        <v>53.207231999999998</v>
      </c>
      <c r="F59" s="340">
        <v>53.207231999999998</v>
      </c>
      <c r="G59" s="340"/>
      <c r="H59" s="322"/>
      <c r="I59" s="322"/>
      <c r="J59" s="322"/>
      <c r="K59" s="322"/>
      <c r="L59" s="322"/>
      <c r="M59" s="322"/>
      <c r="N59" s="322" t="s">
        <v>407</v>
      </c>
      <c r="O59" s="322" t="s">
        <v>161</v>
      </c>
      <c r="P59" s="322" t="s">
        <v>523</v>
      </c>
      <c r="Q59" s="322"/>
      <c r="R59" s="322" t="s">
        <v>407</v>
      </c>
      <c r="S59" s="322"/>
      <c r="T59" s="322"/>
      <c r="U59" s="322" t="s">
        <v>407</v>
      </c>
      <c r="V59" s="322"/>
      <c r="W59" s="322"/>
      <c r="X59" s="322" t="s">
        <v>407</v>
      </c>
      <c r="Y59" s="322"/>
      <c r="Z59" s="324"/>
    </row>
    <row r="60" spans="1:26">
      <c r="A60" s="322" t="s">
        <v>407</v>
      </c>
      <c r="B60" s="322" t="s">
        <v>441</v>
      </c>
      <c r="C60" s="322" t="s">
        <v>524</v>
      </c>
      <c r="D60" s="322"/>
      <c r="E60" s="322" t="s">
        <v>407</v>
      </c>
      <c r="F60" s="322"/>
      <c r="G60" s="322"/>
      <c r="H60" s="322" t="s">
        <v>407</v>
      </c>
      <c r="I60" s="322"/>
      <c r="J60" s="322"/>
      <c r="K60" s="322" t="s">
        <v>407</v>
      </c>
      <c r="L60" s="322"/>
      <c r="M60" s="322"/>
      <c r="N60" s="322" t="s">
        <v>407</v>
      </c>
      <c r="O60" s="322" t="s">
        <v>127</v>
      </c>
      <c r="P60" s="322" t="s">
        <v>521</v>
      </c>
      <c r="Q60" s="322"/>
      <c r="R60" s="322" t="s">
        <v>407</v>
      </c>
      <c r="S60" s="322"/>
      <c r="T60" s="322"/>
      <c r="U60" s="322" t="s">
        <v>407</v>
      </c>
      <c r="V60" s="322"/>
      <c r="W60" s="322"/>
      <c r="X60" s="322" t="s">
        <v>407</v>
      </c>
      <c r="Y60" s="322"/>
      <c r="Z60" s="324"/>
    </row>
    <row r="61" spans="1:26">
      <c r="A61" s="322" t="s">
        <v>525</v>
      </c>
      <c r="B61" s="322" t="s">
        <v>407</v>
      </c>
      <c r="C61" s="322" t="s">
        <v>526</v>
      </c>
      <c r="D61" s="322"/>
      <c r="E61" s="322" t="s">
        <v>407</v>
      </c>
      <c r="F61" s="322"/>
      <c r="G61" s="322"/>
      <c r="H61" s="322" t="s">
        <v>407</v>
      </c>
      <c r="I61" s="322"/>
      <c r="J61" s="322"/>
      <c r="K61" s="322" t="s">
        <v>407</v>
      </c>
      <c r="L61" s="322"/>
      <c r="M61" s="322"/>
      <c r="N61" s="322" t="s">
        <v>407</v>
      </c>
      <c r="O61" s="322" t="s">
        <v>128</v>
      </c>
      <c r="P61" s="322" t="s">
        <v>527</v>
      </c>
      <c r="Q61" s="322"/>
      <c r="R61" s="322" t="s">
        <v>407</v>
      </c>
      <c r="S61" s="322"/>
      <c r="T61" s="322"/>
      <c r="U61" s="322" t="s">
        <v>407</v>
      </c>
      <c r="V61" s="322"/>
      <c r="W61" s="322"/>
      <c r="X61" s="322" t="s">
        <v>407</v>
      </c>
      <c r="Y61" s="322"/>
      <c r="Z61" s="324"/>
    </row>
    <row r="62" spans="1:26">
      <c r="A62" s="322" t="s">
        <v>407</v>
      </c>
      <c r="B62" s="322" t="s">
        <v>148</v>
      </c>
      <c r="C62" s="322" t="s">
        <v>528</v>
      </c>
      <c r="D62" s="322"/>
      <c r="E62" s="322" t="s">
        <v>407</v>
      </c>
      <c r="F62" s="322"/>
      <c r="G62" s="322"/>
      <c r="H62" s="322" t="s">
        <v>407</v>
      </c>
      <c r="I62" s="322"/>
      <c r="J62" s="322"/>
      <c r="K62" s="322" t="s">
        <v>407</v>
      </c>
      <c r="L62" s="322"/>
      <c r="M62" s="322"/>
      <c r="N62" s="322" t="s">
        <v>407</v>
      </c>
      <c r="O62" s="322" t="s">
        <v>441</v>
      </c>
      <c r="P62" s="322" t="s">
        <v>529</v>
      </c>
      <c r="Q62" s="322"/>
      <c r="R62" s="322" t="s">
        <v>407</v>
      </c>
      <c r="S62" s="322"/>
      <c r="T62" s="322"/>
      <c r="U62" s="322" t="s">
        <v>407</v>
      </c>
      <c r="V62" s="322"/>
      <c r="W62" s="322"/>
      <c r="X62" s="322" t="s">
        <v>407</v>
      </c>
      <c r="Y62" s="322"/>
      <c r="Z62" s="324"/>
    </row>
    <row r="63" spans="1:26">
      <c r="A63" s="322" t="s">
        <v>407</v>
      </c>
      <c r="B63" s="322" t="s">
        <v>153</v>
      </c>
      <c r="C63" s="322" t="s">
        <v>530</v>
      </c>
      <c r="D63" s="322"/>
      <c r="E63" s="322" t="s">
        <v>407</v>
      </c>
      <c r="F63" s="322"/>
      <c r="G63" s="322"/>
      <c r="H63" s="322" t="s">
        <v>407</v>
      </c>
      <c r="I63" s="322"/>
      <c r="J63" s="322"/>
      <c r="K63" s="322" t="s">
        <v>407</v>
      </c>
      <c r="L63" s="322"/>
      <c r="M63" s="322"/>
      <c r="N63" s="322" t="s">
        <v>531</v>
      </c>
      <c r="O63" s="322" t="s">
        <v>407</v>
      </c>
      <c r="P63" s="322" t="s">
        <v>532</v>
      </c>
      <c r="Q63" s="322"/>
      <c r="R63" s="322" t="s">
        <v>407</v>
      </c>
      <c r="S63" s="322"/>
      <c r="T63" s="322"/>
      <c r="U63" s="322" t="s">
        <v>407</v>
      </c>
      <c r="V63" s="322"/>
      <c r="W63" s="322"/>
      <c r="X63" s="322" t="s">
        <v>407</v>
      </c>
      <c r="Y63" s="322"/>
      <c r="Z63" s="324"/>
    </row>
    <row r="64" spans="1:26">
      <c r="A64" s="322" t="s">
        <v>407</v>
      </c>
      <c r="B64" s="322" t="s">
        <v>453</v>
      </c>
      <c r="C64" s="322" t="s">
        <v>533</v>
      </c>
      <c r="D64" s="322"/>
      <c r="E64" s="322" t="s">
        <v>407</v>
      </c>
      <c r="F64" s="322"/>
      <c r="G64" s="322"/>
      <c r="H64" s="322" t="s">
        <v>407</v>
      </c>
      <c r="I64" s="322"/>
      <c r="J64" s="322"/>
      <c r="K64" s="322" t="s">
        <v>407</v>
      </c>
      <c r="L64" s="322"/>
      <c r="M64" s="322"/>
      <c r="N64" s="322" t="s">
        <v>407</v>
      </c>
      <c r="O64" s="322" t="s">
        <v>146</v>
      </c>
      <c r="P64" s="322" t="s">
        <v>534</v>
      </c>
      <c r="Q64" s="322"/>
      <c r="R64" s="322" t="s">
        <v>407</v>
      </c>
      <c r="S64" s="322"/>
      <c r="T64" s="322"/>
      <c r="U64" s="322" t="s">
        <v>407</v>
      </c>
      <c r="V64" s="322"/>
      <c r="W64" s="322"/>
      <c r="X64" s="322" t="s">
        <v>407</v>
      </c>
      <c r="Y64" s="322"/>
      <c r="Z64" s="324"/>
    </row>
    <row r="65" spans="1:26">
      <c r="A65" s="322" t="s">
        <v>535</v>
      </c>
      <c r="B65" s="322" t="s">
        <v>407</v>
      </c>
      <c r="C65" s="322" t="s">
        <v>532</v>
      </c>
      <c r="D65" s="322"/>
      <c r="E65" s="322" t="s">
        <v>407</v>
      </c>
      <c r="F65" s="322"/>
      <c r="G65" s="322"/>
      <c r="H65" s="322" t="s">
        <v>407</v>
      </c>
      <c r="I65" s="322"/>
      <c r="J65" s="322"/>
      <c r="K65" s="322" t="s">
        <v>407</v>
      </c>
      <c r="L65" s="322"/>
      <c r="M65" s="322"/>
      <c r="N65" s="322" t="s">
        <v>407</v>
      </c>
      <c r="O65" s="322" t="s">
        <v>148</v>
      </c>
      <c r="P65" s="322" t="s">
        <v>536</v>
      </c>
      <c r="Q65" s="322"/>
      <c r="R65" s="322" t="s">
        <v>407</v>
      </c>
      <c r="S65" s="322"/>
      <c r="T65" s="322"/>
      <c r="U65" s="322" t="s">
        <v>407</v>
      </c>
      <c r="V65" s="322"/>
      <c r="W65" s="322"/>
      <c r="X65" s="322" t="s">
        <v>407</v>
      </c>
      <c r="Y65" s="322"/>
      <c r="Z65" s="324"/>
    </row>
    <row r="66" spans="1:26">
      <c r="A66" s="322" t="s">
        <v>407</v>
      </c>
      <c r="B66" s="322" t="s">
        <v>146</v>
      </c>
      <c r="C66" s="322" t="s">
        <v>534</v>
      </c>
      <c r="D66" s="322"/>
      <c r="E66" s="322" t="s">
        <v>407</v>
      </c>
      <c r="F66" s="322"/>
      <c r="G66" s="322"/>
      <c r="H66" s="322" t="s">
        <v>407</v>
      </c>
      <c r="I66" s="322"/>
      <c r="J66" s="322"/>
      <c r="K66" s="322" t="s">
        <v>407</v>
      </c>
      <c r="L66" s="322"/>
      <c r="M66" s="322"/>
      <c r="N66" s="322" t="s">
        <v>407</v>
      </c>
      <c r="O66" s="322" t="s">
        <v>153</v>
      </c>
      <c r="P66" s="322" t="s">
        <v>537</v>
      </c>
      <c r="Q66" s="322"/>
      <c r="R66" s="322" t="s">
        <v>407</v>
      </c>
      <c r="S66" s="322"/>
      <c r="T66" s="322"/>
      <c r="U66" s="322" t="s">
        <v>407</v>
      </c>
      <c r="V66" s="322"/>
      <c r="W66" s="322"/>
      <c r="X66" s="322" t="s">
        <v>407</v>
      </c>
      <c r="Y66" s="322"/>
      <c r="Z66" s="324"/>
    </row>
    <row r="67" spans="1:26">
      <c r="A67" s="322" t="s">
        <v>407</v>
      </c>
      <c r="B67" s="322" t="s">
        <v>148</v>
      </c>
      <c r="C67" s="322" t="s">
        <v>536</v>
      </c>
      <c r="D67" s="322"/>
      <c r="E67" s="322" t="s">
        <v>407</v>
      </c>
      <c r="F67" s="322"/>
      <c r="G67" s="322"/>
      <c r="H67" s="322" t="s">
        <v>407</v>
      </c>
      <c r="I67" s="322"/>
      <c r="J67" s="322"/>
      <c r="K67" s="322" t="s">
        <v>407</v>
      </c>
      <c r="L67" s="322"/>
      <c r="M67" s="322"/>
      <c r="N67" s="322" t="s">
        <v>407</v>
      </c>
      <c r="O67" s="322" t="s">
        <v>453</v>
      </c>
      <c r="P67" s="322" t="s">
        <v>538</v>
      </c>
      <c r="Q67" s="322"/>
      <c r="R67" s="322" t="s">
        <v>407</v>
      </c>
      <c r="S67" s="322"/>
      <c r="T67" s="322"/>
      <c r="U67" s="322" t="s">
        <v>407</v>
      </c>
      <c r="V67" s="322"/>
      <c r="W67" s="322"/>
      <c r="X67" s="322" t="s">
        <v>407</v>
      </c>
      <c r="Y67" s="322"/>
      <c r="Z67" s="324"/>
    </row>
    <row r="68" spans="1:26">
      <c r="A68" s="322" t="s">
        <v>407</v>
      </c>
      <c r="B68" s="322" t="s">
        <v>153</v>
      </c>
      <c r="C68" s="322" t="s">
        <v>537</v>
      </c>
      <c r="D68" s="322"/>
      <c r="E68" s="322" t="s">
        <v>407</v>
      </c>
      <c r="F68" s="322"/>
      <c r="G68" s="322"/>
      <c r="H68" s="322" t="s">
        <v>407</v>
      </c>
      <c r="I68" s="322"/>
      <c r="J68" s="322"/>
      <c r="K68" s="322" t="s">
        <v>407</v>
      </c>
      <c r="L68" s="322"/>
      <c r="M68" s="322"/>
      <c r="N68" s="322" t="s">
        <v>539</v>
      </c>
      <c r="O68" s="322" t="s">
        <v>407</v>
      </c>
      <c r="P68" s="322" t="s">
        <v>540</v>
      </c>
      <c r="Q68" s="322"/>
      <c r="R68" s="322" t="s">
        <v>407</v>
      </c>
      <c r="S68" s="322"/>
      <c r="T68" s="322"/>
      <c r="U68" s="322" t="s">
        <v>407</v>
      </c>
      <c r="V68" s="322"/>
      <c r="W68" s="322"/>
      <c r="X68" s="322" t="s">
        <v>407</v>
      </c>
      <c r="Y68" s="322"/>
      <c r="Z68" s="324"/>
    </row>
    <row r="69" spans="1:26">
      <c r="A69" s="322" t="s">
        <v>407</v>
      </c>
      <c r="B69" s="322" t="s">
        <v>453</v>
      </c>
      <c r="C69" s="322" t="s">
        <v>538</v>
      </c>
      <c r="D69" s="322"/>
      <c r="E69" s="322" t="s">
        <v>407</v>
      </c>
      <c r="F69" s="322"/>
      <c r="G69" s="322"/>
      <c r="H69" s="322" t="s">
        <v>407</v>
      </c>
      <c r="I69" s="322"/>
      <c r="J69" s="322"/>
      <c r="K69" s="322" t="s">
        <v>407</v>
      </c>
      <c r="L69" s="322"/>
      <c r="M69" s="322"/>
      <c r="N69" s="322" t="s">
        <v>407</v>
      </c>
      <c r="O69" s="322" t="s">
        <v>146</v>
      </c>
      <c r="P69" s="322" t="s">
        <v>468</v>
      </c>
      <c r="Q69" s="322"/>
      <c r="R69" s="322" t="s">
        <v>407</v>
      </c>
      <c r="S69" s="322"/>
      <c r="T69" s="322"/>
      <c r="U69" s="322" t="s">
        <v>407</v>
      </c>
      <c r="V69" s="322"/>
      <c r="W69" s="322"/>
      <c r="X69" s="322" t="s">
        <v>407</v>
      </c>
      <c r="Y69" s="322"/>
      <c r="Z69" s="324"/>
    </row>
    <row r="70" spans="1:26">
      <c r="A70" s="322" t="s">
        <v>541</v>
      </c>
      <c r="B70" s="322" t="s">
        <v>407</v>
      </c>
      <c r="C70" s="322" t="s">
        <v>542</v>
      </c>
      <c r="D70" s="322"/>
      <c r="E70" s="322" t="s">
        <v>407</v>
      </c>
      <c r="F70" s="322"/>
      <c r="G70" s="322"/>
      <c r="H70" s="322" t="s">
        <v>407</v>
      </c>
      <c r="I70" s="322"/>
      <c r="J70" s="322"/>
      <c r="K70" s="322" t="s">
        <v>407</v>
      </c>
      <c r="L70" s="322"/>
      <c r="M70" s="322"/>
      <c r="N70" s="322" t="s">
        <v>407</v>
      </c>
      <c r="O70" s="322" t="s">
        <v>148</v>
      </c>
      <c r="P70" s="322" t="s">
        <v>543</v>
      </c>
      <c r="Q70" s="322"/>
      <c r="R70" s="322" t="s">
        <v>407</v>
      </c>
      <c r="S70" s="322"/>
      <c r="T70" s="322"/>
      <c r="U70" s="322" t="s">
        <v>407</v>
      </c>
      <c r="V70" s="322"/>
      <c r="W70" s="322"/>
      <c r="X70" s="322" t="s">
        <v>407</v>
      </c>
      <c r="Y70" s="322"/>
      <c r="Z70" s="324"/>
    </row>
    <row r="71" spans="1:26">
      <c r="A71" s="322" t="s">
        <v>407</v>
      </c>
      <c r="B71" s="322" t="s">
        <v>146</v>
      </c>
      <c r="C71" s="322" t="s">
        <v>544</v>
      </c>
      <c r="D71" s="322"/>
      <c r="E71" s="322" t="s">
        <v>407</v>
      </c>
      <c r="F71" s="322"/>
      <c r="G71" s="322"/>
      <c r="H71" s="322" t="s">
        <v>407</v>
      </c>
      <c r="I71" s="322"/>
      <c r="J71" s="322"/>
      <c r="K71" s="322" t="s">
        <v>407</v>
      </c>
      <c r="L71" s="322"/>
      <c r="M71" s="322"/>
      <c r="N71" s="322" t="s">
        <v>407</v>
      </c>
      <c r="O71" s="322" t="s">
        <v>153</v>
      </c>
      <c r="P71" s="322" t="s">
        <v>545</v>
      </c>
      <c r="Q71" s="322"/>
      <c r="R71" s="322" t="s">
        <v>407</v>
      </c>
      <c r="S71" s="322"/>
      <c r="T71" s="322"/>
      <c r="U71" s="322" t="s">
        <v>407</v>
      </c>
      <c r="V71" s="322"/>
      <c r="W71" s="322"/>
      <c r="X71" s="322" t="s">
        <v>407</v>
      </c>
      <c r="Y71" s="322"/>
      <c r="Z71" s="324"/>
    </row>
    <row r="72" spans="1:26">
      <c r="A72" s="322" t="s">
        <v>407</v>
      </c>
      <c r="B72" s="322" t="s">
        <v>148</v>
      </c>
      <c r="C72" s="322" t="s">
        <v>546</v>
      </c>
      <c r="D72" s="322"/>
      <c r="E72" s="322" t="s">
        <v>407</v>
      </c>
      <c r="F72" s="322"/>
      <c r="G72" s="322"/>
      <c r="H72" s="322" t="s">
        <v>407</v>
      </c>
      <c r="I72" s="322"/>
      <c r="J72" s="322"/>
      <c r="K72" s="322" t="s">
        <v>407</v>
      </c>
      <c r="L72" s="322"/>
      <c r="M72" s="322"/>
      <c r="N72" s="322" t="s">
        <v>407</v>
      </c>
      <c r="O72" s="322" t="s">
        <v>169</v>
      </c>
      <c r="P72" s="322" t="s">
        <v>470</v>
      </c>
      <c r="Q72" s="322"/>
      <c r="R72" s="322" t="s">
        <v>407</v>
      </c>
      <c r="S72" s="322"/>
      <c r="T72" s="322"/>
      <c r="U72" s="322" t="s">
        <v>407</v>
      </c>
      <c r="V72" s="322"/>
      <c r="W72" s="322"/>
      <c r="X72" s="322" t="s">
        <v>407</v>
      </c>
      <c r="Y72" s="322"/>
      <c r="Z72" s="324"/>
    </row>
    <row r="73" spans="1:26">
      <c r="A73" s="322" t="s">
        <v>547</v>
      </c>
      <c r="B73" s="322" t="s">
        <v>407</v>
      </c>
      <c r="C73" s="322" t="s">
        <v>548</v>
      </c>
      <c r="D73" s="322"/>
      <c r="E73" s="322" t="s">
        <v>407</v>
      </c>
      <c r="F73" s="322"/>
      <c r="G73" s="322"/>
      <c r="H73" s="322" t="s">
        <v>407</v>
      </c>
      <c r="I73" s="322"/>
      <c r="J73" s="322"/>
      <c r="K73" s="322" t="s">
        <v>407</v>
      </c>
      <c r="L73" s="322"/>
      <c r="M73" s="322"/>
      <c r="N73" s="322" t="s">
        <v>407</v>
      </c>
      <c r="O73" s="322" t="s">
        <v>172</v>
      </c>
      <c r="P73" s="322" t="s">
        <v>478</v>
      </c>
      <c r="Q73" s="322"/>
      <c r="R73" s="322" t="s">
        <v>407</v>
      </c>
      <c r="S73" s="322"/>
      <c r="T73" s="322"/>
      <c r="U73" s="322" t="s">
        <v>407</v>
      </c>
      <c r="V73" s="322"/>
      <c r="W73" s="322"/>
      <c r="X73" s="322" t="s">
        <v>407</v>
      </c>
      <c r="Y73" s="322"/>
      <c r="Z73" s="324"/>
    </row>
    <row r="74" spans="1:26">
      <c r="A74" s="322" t="s">
        <v>407</v>
      </c>
      <c r="B74" s="322" t="s">
        <v>146</v>
      </c>
      <c r="C74" s="322" t="s">
        <v>549</v>
      </c>
      <c r="D74" s="322"/>
      <c r="E74" s="322" t="s">
        <v>407</v>
      </c>
      <c r="F74" s="322"/>
      <c r="G74" s="322"/>
      <c r="H74" s="322" t="s">
        <v>407</v>
      </c>
      <c r="I74" s="322"/>
      <c r="J74" s="322"/>
      <c r="K74" s="322" t="s">
        <v>407</v>
      </c>
      <c r="L74" s="322"/>
      <c r="M74" s="322"/>
      <c r="N74" s="322" t="s">
        <v>407</v>
      </c>
      <c r="O74" s="322" t="s">
        <v>154</v>
      </c>
      <c r="P74" s="322" t="s">
        <v>550</v>
      </c>
      <c r="Q74" s="322"/>
      <c r="R74" s="322" t="s">
        <v>407</v>
      </c>
      <c r="S74" s="322"/>
      <c r="T74" s="322"/>
      <c r="U74" s="322" t="s">
        <v>407</v>
      </c>
      <c r="V74" s="322"/>
      <c r="W74" s="322"/>
      <c r="X74" s="322" t="s">
        <v>407</v>
      </c>
      <c r="Y74" s="322"/>
      <c r="Z74" s="324"/>
    </row>
    <row r="75" spans="1:26">
      <c r="A75" s="322" t="s">
        <v>407</v>
      </c>
      <c r="B75" s="322" t="s">
        <v>148</v>
      </c>
      <c r="C75" s="322" t="s">
        <v>551</v>
      </c>
      <c r="D75" s="322"/>
      <c r="E75" s="322" t="s">
        <v>407</v>
      </c>
      <c r="F75" s="322"/>
      <c r="G75" s="322"/>
      <c r="H75" s="322" t="s">
        <v>407</v>
      </c>
      <c r="I75" s="322"/>
      <c r="J75" s="322"/>
      <c r="K75" s="322" t="s">
        <v>407</v>
      </c>
      <c r="L75" s="322"/>
      <c r="M75" s="322"/>
      <c r="N75" s="322" t="s">
        <v>407</v>
      </c>
      <c r="O75" s="322" t="s">
        <v>157</v>
      </c>
      <c r="P75" s="322" t="s">
        <v>552</v>
      </c>
      <c r="Q75" s="322"/>
      <c r="R75" s="322" t="s">
        <v>407</v>
      </c>
      <c r="S75" s="322"/>
      <c r="T75" s="322"/>
      <c r="U75" s="322" t="s">
        <v>407</v>
      </c>
      <c r="V75" s="322"/>
      <c r="W75" s="322"/>
      <c r="X75" s="322" t="s">
        <v>407</v>
      </c>
      <c r="Y75" s="322"/>
      <c r="Z75" s="324"/>
    </row>
    <row r="76" spans="1:26">
      <c r="A76" s="322" t="s">
        <v>407</v>
      </c>
      <c r="B76" s="322" t="s">
        <v>153</v>
      </c>
      <c r="C76" s="322" t="s">
        <v>553</v>
      </c>
      <c r="D76" s="322"/>
      <c r="E76" s="322" t="s">
        <v>407</v>
      </c>
      <c r="F76" s="322"/>
      <c r="G76" s="322"/>
      <c r="H76" s="322" t="s">
        <v>407</v>
      </c>
      <c r="I76" s="322"/>
      <c r="J76" s="322"/>
      <c r="K76" s="322" t="s">
        <v>407</v>
      </c>
      <c r="L76" s="322"/>
      <c r="M76" s="322"/>
      <c r="N76" s="322" t="s">
        <v>407</v>
      </c>
      <c r="O76" s="322" t="s">
        <v>130</v>
      </c>
      <c r="P76" s="322" t="s">
        <v>472</v>
      </c>
      <c r="Q76" s="322"/>
      <c r="R76" s="322" t="s">
        <v>407</v>
      </c>
      <c r="S76" s="322"/>
      <c r="T76" s="322"/>
      <c r="U76" s="322" t="s">
        <v>407</v>
      </c>
      <c r="V76" s="322"/>
      <c r="W76" s="322"/>
      <c r="X76" s="322" t="s">
        <v>407</v>
      </c>
      <c r="Y76" s="322"/>
      <c r="Z76" s="324"/>
    </row>
    <row r="77" spans="1:26">
      <c r="A77" s="322" t="s">
        <v>407</v>
      </c>
      <c r="B77" s="322" t="s">
        <v>453</v>
      </c>
      <c r="C77" s="322" t="s">
        <v>554</v>
      </c>
      <c r="D77" s="322"/>
      <c r="E77" s="322" t="s">
        <v>407</v>
      </c>
      <c r="F77" s="322"/>
      <c r="G77" s="322"/>
      <c r="H77" s="322" t="s">
        <v>407</v>
      </c>
      <c r="I77" s="322"/>
      <c r="J77" s="322"/>
      <c r="K77" s="322" t="s">
        <v>407</v>
      </c>
      <c r="L77" s="322"/>
      <c r="M77" s="322"/>
      <c r="N77" s="322" t="s">
        <v>407</v>
      </c>
      <c r="O77" s="322" t="s">
        <v>136</v>
      </c>
      <c r="P77" s="322" t="s">
        <v>555</v>
      </c>
      <c r="Q77" s="322"/>
      <c r="R77" s="322" t="s">
        <v>407</v>
      </c>
      <c r="S77" s="322"/>
      <c r="T77" s="322"/>
      <c r="U77" s="322" t="s">
        <v>407</v>
      </c>
      <c r="V77" s="322"/>
      <c r="W77" s="322"/>
      <c r="X77" s="322" t="s">
        <v>407</v>
      </c>
      <c r="Y77" s="322"/>
      <c r="Z77" s="324"/>
    </row>
    <row r="78" spans="1:26">
      <c r="A78" s="322" t="s">
        <v>407</v>
      </c>
      <c r="B78" s="322" t="s">
        <v>169</v>
      </c>
      <c r="C78" s="322" t="s">
        <v>556</v>
      </c>
      <c r="D78" s="322"/>
      <c r="E78" s="322" t="s">
        <v>407</v>
      </c>
      <c r="F78" s="322"/>
      <c r="G78" s="322"/>
      <c r="H78" s="322" t="s">
        <v>407</v>
      </c>
      <c r="I78" s="322"/>
      <c r="J78" s="322"/>
      <c r="K78" s="322" t="s">
        <v>407</v>
      </c>
      <c r="L78" s="322"/>
      <c r="M78" s="322"/>
      <c r="N78" s="322" t="s">
        <v>407</v>
      </c>
      <c r="O78" s="322" t="s">
        <v>138</v>
      </c>
      <c r="P78" s="322" t="s">
        <v>557</v>
      </c>
      <c r="Q78" s="322"/>
      <c r="R78" s="322" t="s">
        <v>407</v>
      </c>
      <c r="S78" s="322"/>
      <c r="T78" s="322"/>
      <c r="U78" s="322" t="s">
        <v>407</v>
      </c>
      <c r="V78" s="322"/>
      <c r="W78" s="322"/>
      <c r="X78" s="322" t="s">
        <v>407</v>
      </c>
      <c r="Y78" s="322"/>
      <c r="Z78" s="324"/>
    </row>
    <row r="79" spans="1:26">
      <c r="A79" s="322" t="s">
        <v>407</v>
      </c>
      <c r="B79" s="322" t="s">
        <v>172</v>
      </c>
      <c r="C79" s="322" t="s">
        <v>558</v>
      </c>
      <c r="D79" s="322"/>
      <c r="E79" s="322" t="s">
        <v>407</v>
      </c>
      <c r="F79" s="322"/>
      <c r="G79" s="322"/>
      <c r="H79" s="322" t="s">
        <v>407</v>
      </c>
      <c r="I79" s="322"/>
      <c r="J79" s="322"/>
      <c r="K79" s="322" t="s">
        <v>407</v>
      </c>
      <c r="L79" s="322"/>
      <c r="M79" s="322"/>
      <c r="N79" s="322" t="s">
        <v>407</v>
      </c>
      <c r="O79" s="322" t="s">
        <v>139</v>
      </c>
      <c r="P79" s="322" t="s">
        <v>559</v>
      </c>
      <c r="Q79" s="322"/>
      <c r="R79" s="322" t="s">
        <v>407</v>
      </c>
      <c r="S79" s="322"/>
      <c r="T79" s="322"/>
      <c r="U79" s="322" t="s">
        <v>407</v>
      </c>
      <c r="V79" s="322"/>
      <c r="W79" s="322"/>
      <c r="X79" s="322" t="s">
        <v>407</v>
      </c>
      <c r="Y79" s="322"/>
      <c r="Z79" s="324"/>
    </row>
    <row r="80" spans="1:26">
      <c r="A80" s="322" t="s">
        <v>407</v>
      </c>
      <c r="B80" s="322" t="s">
        <v>154</v>
      </c>
      <c r="C80" s="322" t="s">
        <v>560</v>
      </c>
      <c r="D80" s="322"/>
      <c r="E80" s="322" t="s">
        <v>407</v>
      </c>
      <c r="F80" s="322"/>
      <c r="G80" s="322"/>
      <c r="H80" s="322" t="s">
        <v>407</v>
      </c>
      <c r="I80" s="322"/>
      <c r="J80" s="322"/>
      <c r="K80" s="322" t="s">
        <v>407</v>
      </c>
      <c r="L80" s="322"/>
      <c r="M80" s="322"/>
      <c r="N80" s="322" t="s">
        <v>407</v>
      </c>
      <c r="O80" s="322" t="s">
        <v>441</v>
      </c>
      <c r="P80" s="322" t="s">
        <v>561</v>
      </c>
      <c r="Q80" s="322"/>
      <c r="R80" s="322"/>
      <c r="S80" s="322"/>
      <c r="T80" s="322"/>
      <c r="U80" s="322" t="s">
        <v>407</v>
      </c>
      <c r="V80" s="322"/>
      <c r="W80" s="322"/>
      <c r="X80" s="322" t="s">
        <v>407</v>
      </c>
      <c r="Y80" s="322"/>
      <c r="Z80" s="324"/>
    </row>
    <row r="81" spans="1:26">
      <c r="A81" s="322" t="s">
        <v>562</v>
      </c>
      <c r="B81" s="322" t="s">
        <v>407</v>
      </c>
      <c r="C81" s="322" t="s">
        <v>563</v>
      </c>
      <c r="D81" s="322"/>
      <c r="E81" s="322" t="s">
        <v>407</v>
      </c>
      <c r="F81" s="322"/>
      <c r="G81" s="322"/>
      <c r="H81" s="322" t="s">
        <v>407</v>
      </c>
      <c r="I81" s="322"/>
      <c r="J81" s="322"/>
      <c r="K81" s="322" t="s">
        <v>407</v>
      </c>
      <c r="L81" s="322"/>
      <c r="M81" s="322"/>
      <c r="N81" s="322" t="s">
        <v>185</v>
      </c>
      <c r="O81" s="322" t="s">
        <v>407</v>
      </c>
      <c r="P81" s="322" t="s">
        <v>186</v>
      </c>
      <c r="Q81" s="340">
        <v>164.012</v>
      </c>
      <c r="R81" s="340">
        <v>164.012</v>
      </c>
      <c r="S81" s="340"/>
      <c r="T81" s="340">
        <v>164.012</v>
      </c>
      <c r="U81" s="322"/>
      <c r="V81" s="322"/>
      <c r="W81" s="322"/>
      <c r="X81" s="322"/>
      <c r="Y81" s="322"/>
      <c r="Z81" s="324"/>
    </row>
    <row r="82" spans="1:26">
      <c r="A82" s="322" t="s">
        <v>407</v>
      </c>
      <c r="B82" s="322" t="s">
        <v>146</v>
      </c>
      <c r="C82" s="322" t="s">
        <v>564</v>
      </c>
      <c r="D82" s="322"/>
      <c r="E82" s="322" t="s">
        <v>407</v>
      </c>
      <c r="F82" s="322"/>
      <c r="G82" s="322"/>
      <c r="H82" s="322" t="s">
        <v>407</v>
      </c>
      <c r="I82" s="322"/>
      <c r="J82" s="322"/>
      <c r="K82" s="322" t="s">
        <v>407</v>
      </c>
      <c r="L82" s="322"/>
      <c r="M82" s="322"/>
      <c r="N82" s="322" t="s">
        <v>407</v>
      </c>
      <c r="O82" s="322" t="s">
        <v>146</v>
      </c>
      <c r="P82" s="322" t="s">
        <v>468</v>
      </c>
      <c r="Q82" s="322"/>
      <c r="R82" s="322"/>
      <c r="S82" s="322"/>
      <c r="T82" s="322"/>
      <c r="U82" s="322"/>
      <c r="V82" s="322"/>
      <c r="W82" s="322"/>
      <c r="X82" s="322" t="s">
        <v>407</v>
      </c>
      <c r="Y82" s="322"/>
      <c r="Z82" s="324"/>
    </row>
    <row r="83" spans="1:26">
      <c r="A83" s="322" t="s">
        <v>407</v>
      </c>
      <c r="B83" s="322" t="s">
        <v>148</v>
      </c>
      <c r="C83" s="322" t="s">
        <v>565</v>
      </c>
      <c r="D83" s="322"/>
      <c r="E83" s="322" t="s">
        <v>407</v>
      </c>
      <c r="F83" s="322"/>
      <c r="G83" s="322"/>
      <c r="H83" s="322" t="s">
        <v>407</v>
      </c>
      <c r="I83" s="322"/>
      <c r="J83" s="322"/>
      <c r="K83" s="322" t="s">
        <v>407</v>
      </c>
      <c r="L83" s="322"/>
      <c r="M83" s="322"/>
      <c r="N83" s="322" t="s">
        <v>407</v>
      </c>
      <c r="O83" s="322" t="s">
        <v>148</v>
      </c>
      <c r="P83" s="322" t="s">
        <v>543</v>
      </c>
      <c r="Q83" s="340">
        <v>164.012</v>
      </c>
      <c r="R83" s="340">
        <v>164.012</v>
      </c>
      <c r="S83" s="340"/>
      <c r="T83" s="340">
        <v>164.012</v>
      </c>
      <c r="U83" s="322"/>
      <c r="V83" s="322"/>
      <c r="W83" s="322"/>
      <c r="X83" s="322" t="s">
        <v>407</v>
      </c>
      <c r="Y83" s="322"/>
      <c r="Z83" s="324"/>
    </row>
    <row r="84" spans="1:26">
      <c r="A84" s="322" t="s">
        <v>566</v>
      </c>
      <c r="B84" s="322" t="s">
        <v>407</v>
      </c>
      <c r="C84" s="322" t="s">
        <v>56</v>
      </c>
      <c r="D84" s="322"/>
      <c r="E84" s="322" t="s">
        <v>407</v>
      </c>
      <c r="F84" s="322"/>
      <c r="G84" s="322"/>
      <c r="H84" s="322" t="s">
        <v>407</v>
      </c>
      <c r="I84" s="322"/>
      <c r="J84" s="322"/>
      <c r="K84" s="322" t="s">
        <v>407</v>
      </c>
      <c r="L84" s="322"/>
      <c r="M84" s="322"/>
      <c r="N84" s="322" t="s">
        <v>407</v>
      </c>
      <c r="O84" s="322" t="s">
        <v>153</v>
      </c>
      <c r="P84" s="322" t="s">
        <v>545</v>
      </c>
      <c r="Q84" s="322"/>
      <c r="R84" s="322"/>
      <c r="S84" s="322"/>
      <c r="T84" s="322"/>
      <c r="U84" s="322"/>
      <c r="V84" s="322"/>
      <c r="W84" s="322"/>
      <c r="X84" s="322" t="s">
        <v>407</v>
      </c>
      <c r="Y84" s="322"/>
      <c r="Z84" s="324"/>
    </row>
    <row r="85" spans="1:26">
      <c r="A85" s="322" t="s">
        <v>407</v>
      </c>
      <c r="B85" s="322" t="s">
        <v>154</v>
      </c>
      <c r="C85" s="322" t="s">
        <v>567</v>
      </c>
      <c r="D85" s="322"/>
      <c r="E85" s="322" t="s">
        <v>407</v>
      </c>
      <c r="F85" s="322"/>
      <c r="G85" s="322"/>
      <c r="H85" s="322" t="s">
        <v>407</v>
      </c>
      <c r="I85" s="322"/>
      <c r="J85" s="322"/>
      <c r="K85" s="322" t="s">
        <v>407</v>
      </c>
      <c r="L85" s="322"/>
      <c r="M85" s="322"/>
      <c r="N85" s="322" t="s">
        <v>407</v>
      </c>
      <c r="O85" s="322" t="s">
        <v>169</v>
      </c>
      <c r="P85" s="322" t="s">
        <v>470</v>
      </c>
      <c r="Q85" s="322"/>
      <c r="R85" s="322"/>
      <c r="S85" s="322"/>
      <c r="T85" s="322"/>
      <c r="U85" s="322"/>
      <c r="V85" s="322"/>
      <c r="W85" s="322"/>
      <c r="X85" s="322"/>
      <c r="Y85" s="322"/>
      <c r="Z85" s="324"/>
    </row>
    <row r="86" spans="1:26">
      <c r="A86" s="322" t="s">
        <v>407</v>
      </c>
      <c r="B86" s="322" t="s">
        <v>157</v>
      </c>
      <c r="C86" s="322" t="s">
        <v>568</v>
      </c>
      <c r="D86" s="322"/>
      <c r="E86" s="322" t="s">
        <v>407</v>
      </c>
      <c r="F86" s="322"/>
      <c r="G86" s="322"/>
      <c r="H86" s="322" t="s">
        <v>407</v>
      </c>
      <c r="I86" s="322"/>
      <c r="J86" s="322"/>
      <c r="K86" s="322" t="s">
        <v>407</v>
      </c>
      <c r="L86" s="322"/>
      <c r="M86" s="322"/>
      <c r="N86" s="322" t="s">
        <v>407</v>
      </c>
      <c r="O86" s="322" t="s">
        <v>172</v>
      </c>
      <c r="P86" s="322" t="s">
        <v>478</v>
      </c>
      <c r="Q86" s="322"/>
      <c r="R86" s="322" t="s">
        <v>407</v>
      </c>
      <c r="S86" s="322"/>
      <c r="T86" s="322"/>
      <c r="U86" s="322" t="s">
        <v>407</v>
      </c>
      <c r="V86" s="322"/>
      <c r="W86" s="322"/>
      <c r="X86" s="322" t="s">
        <v>407</v>
      </c>
      <c r="Y86" s="322"/>
      <c r="Z86" s="324"/>
    </row>
    <row r="87" spans="1:26">
      <c r="A87" s="322" t="s">
        <v>407</v>
      </c>
      <c r="B87" s="322" t="s">
        <v>161</v>
      </c>
      <c r="C87" s="322" t="s">
        <v>569</v>
      </c>
      <c r="D87" s="322"/>
      <c r="E87" s="322" t="s">
        <v>407</v>
      </c>
      <c r="F87" s="322"/>
      <c r="G87" s="322"/>
      <c r="H87" s="322" t="s">
        <v>407</v>
      </c>
      <c r="I87" s="322"/>
      <c r="J87" s="322"/>
      <c r="K87" s="322" t="s">
        <v>407</v>
      </c>
      <c r="L87" s="322"/>
      <c r="M87" s="322"/>
      <c r="N87" s="322" t="s">
        <v>407</v>
      </c>
      <c r="O87" s="322" t="s">
        <v>154</v>
      </c>
      <c r="P87" s="322" t="s">
        <v>550</v>
      </c>
      <c r="Q87" s="322"/>
      <c r="R87" s="322" t="s">
        <v>407</v>
      </c>
      <c r="S87" s="322"/>
      <c r="T87" s="322"/>
      <c r="U87" s="322" t="s">
        <v>407</v>
      </c>
      <c r="V87" s="322"/>
      <c r="W87" s="322"/>
      <c r="X87" s="322" t="s">
        <v>407</v>
      </c>
      <c r="Y87" s="322"/>
      <c r="Z87" s="324"/>
    </row>
    <row r="88" spans="1:26">
      <c r="A88" s="322" t="s">
        <v>407</v>
      </c>
      <c r="B88" s="322" t="s">
        <v>127</v>
      </c>
      <c r="C88" s="322" t="s">
        <v>570</v>
      </c>
      <c r="D88" s="322"/>
      <c r="E88" s="322" t="s">
        <v>407</v>
      </c>
      <c r="F88" s="322"/>
      <c r="G88" s="322"/>
      <c r="H88" s="322" t="s">
        <v>407</v>
      </c>
      <c r="I88" s="322"/>
      <c r="J88" s="322"/>
      <c r="K88" s="322" t="s">
        <v>407</v>
      </c>
      <c r="L88" s="322"/>
      <c r="M88" s="322"/>
      <c r="N88" s="322" t="s">
        <v>407</v>
      </c>
      <c r="O88" s="322" t="s">
        <v>157</v>
      </c>
      <c r="P88" s="322" t="s">
        <v>552</v>
      </c>
      <c r="Q88" s="322"/>
      <c r="R88" s="322" t="s">
        <v>407</v>
      </c>
      <c r="S88" s="322"/>
      <c r="T88" s="322"/>
      <c r="U88" s="322" t="s">
        <v>407</v>
      </c>
      <c r="V88" s="322"/>
      <c r="W88" s="322"/>
      <c r="X88" s="322" t="s">
        <v>407</v>
      </c>
      <c r="Y88" s="322"/>
      <c r="Z88" s="324"/>
    </row>
    <row r="89" spans="1:26">
      <c r="A89" s="322" t="s">
        <v>407</v>
      </c>
      <c r="B89" s="322" t="s">
        <v>441</v>
      </c>
      <c r="C89" s="322" t="s">
        <v>571</v>
      </c>
      <c r="D89" s="322"/>
      <c r="E89" s="322" t="s">
        <v>407</v>
      </c>
      <c r="F89" s="322"/>
      <c r="G89" s="322"/>
      <c r="H89" s="322" t="s">
        <v>407</v>
      </c>
      <c r="I89" s="322"/>
      <c r="J89" s="322"/>
      <c r="K89" s="322" t="s">
        <v>407</v>
      </c>
      <c r="L89" s="322"/>
      <c r="M89" s="322"/>
      <c r="N89" s="322" t="s">
        <v>407</v>
      </c>
      <c r="O89" s="322" t="s">
        <v>161</v>
      </c>
      <c r="P89" s="322" t="s">
        <v>572</v>
      </c>
      <c r="Q89" s="322"/>
      <c r="R89" s="322" t="s">
        <v>407</v>
      </c>
      <c r="S89" s="322"/>
      <c r="T89" s="322"/>
      <c r="U89" s="322" t="s">
        <v>407</v>
      </c>
      <c r="V89" s="322"/>
      <c r="W89" s="322"/>
      <c r="X89" s="322" t="s">
        <v>407</v>
      </c>
      <c r="Y89" s="322"/>
      <c r="Z89" s="324"/>
    </row>
    <row r="90" spans="1:26">
      <c r="A90" s="322"/>
      <c r="B90" s="322"/>
      <c r="C90" s="322"/>
      <c r="D90" s="322"/>
      <c r="E90" s="322"/>
      <c r="F90" s="322"/>
      <c r="G90" s="322"/>
      <c r="H90" s="322"/>
      <c r="I90" s="322"/>
      <c r="J90" s="322"/>
      <c r="K90" s="322"/>
      <c r="L90" s="322"/>
      <c r="M90" s="322"/>
      <c r="N90" s="322" t="s">
        <v>407</v>
      </c>
      <c r="O90" s="322" t="s">
        <v>127</v>
      </c>
      <c r="P90" s="322" t="s">
        <v>573</v>
      </c>
      <c r="Q90" s="322"/>
      <c r="R90" s="322" t="s">
        <v>407</v>
      </c>
      <c r="S90" s="322"/>
      <c r="T90" s="322"/>
      <c r="U90" s="322" t="s">
        <v>407</v>
      </c>
      <c r="V90" s="322"/>
      <c r="W90" s="322"/>
      <c r="X90" s="322" t="s">
        <v>407</v>
      </c>
      <c r="Y90" s="322"/>
      <c r="Z90" s="324"/>
    </row>
    <row r="91" spans="1:26">
      <c r="A91" s="322"/>
      <c r="B91" s="322"/>
      <c r="C91" s="322"/>
      <c r="D91" s="322"/>
      <c r="E91" s="322"/>
      <c r="F91" s="322"/>
      <c r="G91" s="322"/>
      <c r="H91" s="322"/>
      <c r="I91" s="322"/>
      <c r="J91" s="322"/>
      <c r="K91" s="322"/>
      <c r="L91" s="322"/>
      <c r="M91" s="322"/>
      <c r="N91" s="322" t="s">
        <v>407</v>
      </c>
      <c r="O91" s="322" t="s">
        <v>128</v>
      </c>
      <c r="P91" s="322" t="s">
        <v>574</v>
      </c>
      <c r="Q91" s="322"/>
      <c r="R91" s="322" t="s">
        <v>407</v>
      </c>
      <c r="S91" s="322"/>
      <c r="T91" s="322"/>
      <c r="U91" s="322" t="s">
        <v>407</v>
      </c>
      <c r="V91" s="322"/>
      <c r="W91" s="322"/>
      <c r="X91" s="322" t="s">
        <v>407</v>
      </c>
      <c r="Y91" s="322"/>
      <c r="Z91" s="324"/>
    </row>
    <row r="92" spans="1:26">
      <c r="A92" s="322"/>
      <c r="B92" s="322"/>
      <c r="C92" s="322"/>
      <c r="D92" s="322"/>
      <c r="E92" s="322"/>
      <c r="F92" s="322"/>
      <c r="G92" s="322"/>
      <c r="H92" s="322"/>
      <c r="I92" s="322"/>
      <c r="J92" s="322"/>
      <c r="K92" s="322"/>
      <c r="L92" s="322"/>
      <c r="M92" s="322"/>
      <c r="N92" s="322" t="s">
        <v>407</v>
      </c>
      <c r="O92" s="322" t="s">
        <v>129</v>
      </c>
      <c r="P92" s="322" t="s">
        <v>575</v>
      </c>
      <c r="Q92" s="322"/>
      <c r="R92" s="322" t="s">
        <v>407</v>
      </c>
      <c r="S92" s="322"/>
      <c r="T92" s="322"/>
      <c r="U92" s="322" t="s">
        <v>407</v>
      </c>
      <c r="V92" s="322"/>
      <c r="W92" s="322"/>
      <c r="X92" s="322" t="s">
        <v>407</v>
      </c>
      <c r="Y92" s="322"/>
      <c r="Z92" s="324"/>
    </row>
    <row r="93" spans="1:26">
      <c r="A93" s="322"/>
      <c r="B93" s="322"/>
      <c r="C93" s="322"/>
      <c r="D93" s="322"/>
      <c r="E93" s="322"/>
      <c r="F93" s="322"/>
      <c r="G93" s="322"/>
      <c r="H93" s="322"/>
      <c r="I93" s="322"/>
      <c r="J93" s="322"/>
      <c r="K93" s="322"/>
      <c r="L93" s="322"/>
      <c r="M93" s="322"/>
      <c r="N93" s="322" t="s">
        <v>407</v>
      </c>
      <c r="O93" s="322" t="s">
        <v>130</v>
      </c>
      <c r="P93" s="322" t="s">
        <v>472</v>
      </c>
      <c r="Q93" s="322"/>
      <c r="R93" s="322" t="s">
        <v>407</v>
      </c>
      <c r="S93" s="322"/>
      <c r="T93" s="322"/>
      <c r="U93" s="322" t="s">
        <v>407</v>
      </c>
      <c r="V93" s="322"/>
      <c r="W93" s="322"/>
      <c r="X93" s="322" t="s">
        <v>407</v>
      </c>
      <c r="Y93" s="322"/>
      <c r="Z93" s="324"/>
    </row>
    <row r="94" spans="1:26">
      <c r="A94" s="322"/>
      <c r="B94" s="322"/>
      <c r="C94" s="322"/>
      <c r="D94" s="322"/>
      <c r="E94" s="322"/>
      <c r="F94" s="322"/>
      <c r="G94" s="322"/>
      <c r="H94" s="322"/>
      <c r="I94" s="322"/>
      <c r="J94" s="322"/>
      <c r="K94" s="322"/>
      <c r="L94" s="322"/>
      <c r="M94" s="322"/>
      <c r="N94" s="322" t="s">
        <v>407</v>
      </c>
      <c r="O94" s="322" t="s">
        <v>136</v>
      </c>
      <c r="P94" s="322" t="s">
        <v>555</v>
      </c>
      <c r="Q94" s="322"/>
      <c r="R94" s="322" t="s">
        <v>407</v>
      </c>
      <c r="S94" s="322"/>
      <c r="T94" s="322"/>
      <c r="U94" s="322" t="s">
        <v>407</v>
      </c>
      <c r="V94" s="322"/>
      <c r="W94" s="322"/>
      <c r="X94" s="322" t="s">
        <v>407</v>
      </c>
      <c r="Y94" s="322"/>
      <c r="Z94" s="324"/>
    </row>
    <row r="95" spans="1:26">
      <c r="A95" s="322"/>
      <c r="B95" s="322"/>
      <c r="C95" s="322"/>
      <c r="D95" s="322"/>
      <c r="E95" s="322"/>
      <c r="F95" s="322"/>
      <c r="G95" s="322"/>
      <c r="H95" s="322"/>
      <c r="I95" s="322"/>
      <c r="J95" s="322"/>
      <c r="K95" s="322"/>
      <c r="L95" s="322"/>
      <c r="M95" s="322"/>
      <c r="N95" s="322" t="s">
        <v>407</v>
      </c>
      <c r="O95" s="322" t="s">
        <v>138</v>
      </c>
      <c r="P95" s="322" t="s">
        <v>557</v>
      </c>
      <c r="Q95" s="322"/>
      <c r="R95" s="322" t="s">
        <v>407</v>
      </c>
      <c r="S95" s="322"/>
      <c r="T95" s="322"/>
      <c r="U95" s="322" t="s">
        <v>407</v>
      </c>
      <c r="V95" s="322"/>
      <c r="W95" s="322"/>
      <c r="X95" s="322" t="s">
        <v>407</v>
      </c>
      <c r="Y95" s="322"/>
      <c r="Z95" s="324"/>
    </row>
    <row r="96" spans="1:26">
      <c r="A96" s="322"/>
      <c r="B96" s="322"/>
      <c r="C96" s="322"/>
      <c r="D96" s="322"/>
      <c r="E96" s="322"/>
      <c r="F96" s="322"/>
      <c r="G96" s="322"/>
      <c r="H96" s="322"/>
      <c r="I96" s="322"/>
      <c r="J96" s="322"/>
      <c r="K96" s="322"/>
      <c r="L96" s="322"/>
      <c r="M96" s="322"/>
      <c r="N96" s="322" t="s">
        <v>407</v>
      </c>
      <c r="O96" s="322" t="s">
        <v>139</v>
      </c>
      <c r="P96" s="322" t="s">
        <v>559</v>
      </c>
      <c r="Q96" s="322"/>
      <c r="R96" s="322" t="s">
        <v>407</v>
      </c>
      <c r="S96" s="322"/>
      <c r="T96" s="322"/>
      <c r="U96" s="322" t="s">
        <v>407</v>
      </c>
      <c r="V96" s="322"/>
      <c r="W96" s="322"/>
      <c r="X96" s="322" t="s">
        <v>407</v>
      </c>
      <c r="Y96" s="322"/>
      <c r="Z96" s="324"/>
    </row>
    <row r="97" spans="1:26">
      <c r="A97" s="322"/>
      <c r="B97" s="322"/>
      <c r="C97" s="322"/>
      <c r="D97" s="322"/>
      <c r="E97" s="322"/>
      <c r="F97" s="322"/>
      <c r="G97" s="322"/>
      <c r="H97" s="322"/>
      <c r="I97" s="322"/>
      <c r="J97" s="322"/>
      <c r="K97" s="322"/>
      <c r="L97" s="322"/>
      <c r="M97" s="322"/>
      <c r="N97" s="322" t="s">
        <v>407</v>
      </c>
      <c r="O97" s="322" t="s">
        <v>441</v>
      </c>
      <c r="P97" s="322" t="s">
        <v>480</v>
      </c>
      <c r="Q97" s="322"/>
      <c r="R97" s="322" t="s">
        <v>407</v>
      </c>
      <c r="S97" s="322"/>
      <c r="T97" s="322"/>
      <c r="U97" s="322" t="s">
        <v>407</v>
      </c>
      <c r="V97" s="322"/>
      <c r="W97" s="322"/>
      <c r="X97" s="322" t="s">
        <v>407</v>
      </c>
      <c r="Y97" s="322"/>
      <c r="Z97" s="324"/>
    </row>
    <row r="98" spans="1:26">
      <c r="A98" s="322"/>
      <c r="B98" s="322"/>
      <c r="C98" s="322"/>
      <c r="D98" s="322"/>
      <c r="E98" s="322"/>
      <c r="F98" s="322"/>
      <c r="G98" s="322"/>
      <c r="H98" s="322"/>
      <c r="I98" s="322"/>
      <c r="J98" s="322"/>
      <c r="K98" s="322"/>
      <c r="L98" s="322"/>
      <c r="M98" s="322"/>
      <c r="N98" s="322" t="s">
        <v>576</v>
      </c>
      <c r="O98" s="322" t="s">
        <v>407</v>
      </c>
      <c r="P98" s="322" t="s">
        <v>577</v>
      </c>
      <c r="Q98" s="322"/>
      <c r="R98" s="322" t="s">
        <v>407</v>
      </c>
      <c r="S98" s="322"/>
      <c r="T98" s="322"/>
      <c r="U98" s="322" t="s">
        <v>407</v>
      </c>
      <c r="V98" s="322"/>
      <c r="W98" s="322"/>
      <c r="X98" s="322" t="s">
        <v>407</v>
      </c>
      <c r="Y98" s="322"/>
      <c r="Z98" s="324"/>
    </row>
    <row r="99" spans="1:26">
      <c r="A99" s="322"/>
      <c r="B99" s="322"/>
      <c r="C99" s="322"/>
      <c r="D99" s="322"/>
      <c r="E99" s="322"/>
      <c r="F99" s="322"/>
      <c r="G99" s="322"/>
      <c r="H99" s="322"/>
      <c r="I99" s="322"/>
      <c r="J99" s="322"/>
      <c r="K99" s="322"/>
      <c r="L99" s="322"/>
      <c r="M99" s="322"/>
      <c r="N99" s="322" t="s">
        <v>407</v>
      </c>
      <c r="O99" s="322" t="s">
        <v>146</v>
      </c>
      <c r="P99" s="322" t="s">
        <v>578</v>
      </c>
      <c r="Q99" s="322"/>
      <c r="R99" s="322" t="s">
        <v>407</v>
      </c>
      <c r="S99" s="322"/>
      <c r="T99" s="322"/>
      <c r="U99" s="322" t="s">
        <v>407</v>
      </c>
      <c r="V99" s="322"/>
      <c r="W99" s="322"/>
      <c r="X99" s="322" t="s">
        <v>407</v>
      </c>
      <c r="Y99" s="322"/>
      <c r="Z99" s="324"/>
    </row>
    <row r="100" spans="1:26">
      <c r="A100" s="322"/>
      <c r="B100" s="322"/>
      <c r="C100" s="322"/>
      <c r="D100" s="322"/>
      <c r="E100" s="322"/>
      <c r="F100" s="322"/>
      <c r="G100" s="322"/>
      <c r="H100" s="322"/>
      <c r="I100" s="322"/>
      <c r="J100" s="322"/>
      <c r="K100" s="322"/>
      <c r="L100" s="322"/>
      <c r="M100" s="322"/>
      <c r="N100" s="322" t="s">
        <v>407</v>
      </c>
      <c r="O100" s="322" t="s">
        <v>441</v>
      </c>
      <c r="P100" s="322" t="s">
        <v>505</v>
      </c>
      <c r="Q100" s="322"/>
      <c r="R100" s="322" t="s">
        <v>407</v>
      </c>
      <c r="S100" s="322"/>
      <c r="T100" s="322"/>
      <c r="U100" s="322" t="s">
        <v>407</v>
      </c>
      <c r="V100" s="322"/>
      <c r="W100" s="322"/>
      <c r="X100" s="322" t="s">
        <v>407</v>
      </c>
      <c r="Y100" s="322"/>
      <c r="Z100" s="324"/>
    </row>
    <row r="101" spans="1:26">
      <c r="A101" s="322"/>
      <c r="B101" s="322"/>
      <c r="C101" s="322"/>
      <c r="D101" s="322"/>
      <c r="E101" s="322"/>
      <c r="F101" s="322"/>
      <c r="G101" s="322"/>
      <c r="H101" s="322"/>
      <c r="I101" s="322"/>
      <c r="J101" s="322"/>
      <c r="K101" s="322"/>
      <c r="L101" s="322"/>
      <c r="M101" s="322"/>
      <c r="N101" s="322" t="s">
        <v>579</v>
      </c>
      <c r="O101" s="322" t="s">
        <v>407</v>
      </c>
      <c r="P101" s="322" t="s">
        <v>499</v>
      </c>
      <c r="Q101" s="322"/>
      <c r="R101" s="322" t="s">
        <v>407</v>
      </c>
      <c r="S101" s="322"/>
      <c r="T101" s="322"/>
      <c r="U101" s="322" t="s">
        <v>407</v>
      </c>
      <c r="V101" s="322"/>
      <c r="W101" s="322"/>
      <c r="X101" s="322" t="s">
        <v>407</v>
      </c>
      <c r="Y101" s="322"/>
      <c r="Z101" s="324"/>
    </row>
    <row r="102" spans="1:26">
      <c r="A102" s="322"/>
      <c r="B102" s="322"/>
      <c r="C102" s="322"/>
      <c r="D102" s="322"/>
      <c r="E102" s="322"/>
      <c r="F102" s="322"/>
      <c r="G102" s="322"/>
      <c r="H102" s="322"/>
      <c r="I102" s="322"/>
      <c r="J102" s="322"/>
      <c r="K102" s="322"/>
      <c r="L102" s="322"/>
      <c r="M102" s="322"/>
      <c r="N102" s="322" t="s">
        <v>407</v>
      </c>
      <c r="O102" s="322" t="s">
        <v>146</v>
      </c>
      <c r="P102" s="322" t="s">
        <v>578</v>
      </c>
      <c r="Q102" s="322"/>
      <c r="R102" s="322" t="s">
        <v>407</v>
      </c>
      <c r="S102" s="322"/>
      <c r="T102" s="322"/>
      <c r="U102" s="322" t="s">
        <v>407</v>
      </c>
      <c r="V102" s="322"/>
      <c r="W102" s="322"/>
      <c r="X102" s="322" t="s">
        <v>407</v>
      </c>
      <c r="Y102" s="322"/>
      <c r="Z102" s="324"/>
    </row>
    <row r="103" spans="1:26">
      <c r="A103" s="322"/>
      <c r="B103" s="322"/>
      <c r="C103" s="322"/>
      <c r="D103" s="322"/>
      <c r="E103" s="322"/>
      <c r="F103" s="322"/>
      <c r="G103" s="322"/>
      <c r="H103" s="322"/>
      <c r="I103" s="322"/>
      <c r="J103" s="322"/>
      <c r="K103" s="322"/>
      <c r="L103" s="322"/>
      <c r="M103" s="322"/>
      <c r="N103" s="322" t="s">
        <v>407</v>
      </c>
      <c r="O103" s="322" t="s">
        <v>153</v>
      </c>
      <c r="P103" s="322" t="s">
        <v>512</v>
      </c>
      <c r="Q103" s="322"/>
      <c r="R103" s="322" t="s">
        <v>407</v>
      </c>
      <c r="S103" s="322"/>
      <c r="T103" s="322"/>
      <c r="U103" s="322" t="s">
        <v>407</v>
      </c>
      <c r="V103" s="322"/>
      <c r="W103" s="322"/>
      <c r="X103" s="322" t="s">
        <v>407</v>
      </c>
      <c r="Y103" s="322"/>
      <c r="Z103" s="324"/>
    </row>
    <row r="104" spans="1:26">
      <c r="A104" s="322"/>
      <c r="B104" s="322"/>
      <c r="C104" s="322"/>
      <c r="D104" s="322"/>
      <c r="E104" s="322"/>
      <c r="F104" s="322"/>
      <c r="G104" s="322"/>
      <c r="H104" s="322"/>
      <c r="I104" s="322"/>
      <c r="J104" s="322"/>
      <c r="K104" s="322"/>
      <c r="L104" s="322"/>
      <c r="M104" s="322"/>
      <c r="N104" s="322" t="s">
        <v>407</v>
      </c>
      <c r="O104" s="322" t="s">
        <v>453</v>
      </c>
      <c r="P104" s="322" t="s">
        <v>500</v>
      </c>
      <c r="Q104" s="322"/>
      <c r="R104" s="322" t="s">
        <v>407</v>
      </c>
      <c r="S104" s="322"/>
      <c r="T104" s="322"/>
      <c r="U104" s="322" t="s">
        <v>407</v>
      </c>
      <c r="V104" s="322"/>
      <c r="W104" s="322"/>
      <c r="X104" s="322" t="s">
        <v>407</v>
      </c>
      <c r="Y104" s="322"/>
      <c r="Z104" s="324"/>
    </row>
    <row r="105" spans="1:26">
      <c r="A105" s="322"/>
      <c r="B105" s="322"/>
      <c r="C105" s="322"/>
      <c r="D105" s="322"/>
      <c r="E105" s="322"/>
      <c r="F105" s="322"/>
      <c r="G105" s="322"/>
      <c r="H105" s="322"/>
      <c r="I105" s="322"/>
      <c r="J105" s="322"/>
      <c r="K105" s="322"/>
      <c r="L105" s="322"/>
      <c r="M105" s="322"/>
      <c r="N105" s="322" t="s">
        <v>407</v>
      </c>
      <c r="O105" s="322" t="s">
        <v>169</v>
      </c>
      <c r="P105" s="322" t="s">
        <v>502</v>
      </c>
      <c r="Q105" s="322"/>
      <c r="R105" s="322" t="s">
        <v>407</v>
      </c>
      <c r="S105" s="322"/>
      <c r="T105" s="322"/>
      <c r="U105" s="322" t="s">
        <v>407</v>
      </c>
      <c r="V105" s="322"/>
      <c r="W105" s="322"/>
      <c r="X105" s="322" t="s">
        <v>407</v>
      </c>
      <c r="Y105" s="322"/>
      <c r="Z105" s="324"/>
    </row>
    <row r="106" spans="1:26">
      <c r="A106" s="322"/>
      <c r="B106" s="322"/>
      <c r="C106" s="322"/>
      <c r="D106" s="322"/>
      <c r="E106" s="322"/>
      <c r="F106" s="322"/>
      <c r="G106" s="322"/>
      <c r="H106" s="322"/>
      <c r="I106" s="322"/>
      <c r="J106" s="322"/>
      <c r="K106" s="322"/>
      <c r="L106" s="322"/>
      <c r="M106" s="322"/>
      <c r="N106" s="322" t="s">
        <v>407</v>
      </c>
      <c r="O106" s="322" t="s">
        <v>441</v>
      </c>
      <c r="P106" s="322" t="s">
        <v>505</v>
      </c>
      <c r="Q106" s="322"/>
      <c r="R106" s="322" t="s">
        <v>407</v>
      </c>
      <c r="S106" s="322"/>
      <c r="T106" s="322"/>
      <c r="U106" s="322" t="s">
        <v>407</v>
      </c>
      <c r="V106" s="322"/>
      <c r="W106" s="322"/>
      <c r="X106" s="322" t="s">
        <v>407</v>
      </c>
      <c r="Y106" s="322"/>
      <c r="Z106" s="324"/>
    </row>
    <row r="107" spans="1:26">
      <c r="A107" s="322"/>
      <c r="B107" s="322"/>
      <c r="C107" s="322"/>
      <c r="D107" s="322"/>
      <c r="E107" s="322"/>
      <c r="F107" s="322"/>
      <c r="G107" s="322"/>
      <c r="H107" s="322"/>
      <c r="I107" s="322"/>
      <c r="J107" s="322"/>
      <c r="K107" s="322"/>
      <c r="L107" s="322"/>
      <c r="M107" s="322"/>
      <c r="N107" s="322" t="s">
        <v>580</v>
      </c>
      <c r="O107" s="322" t="s">
        <v>407</v>
      </c>
      <c r="P107" s="322" t="s">
        <v>526</v>
      </c>
      <c r="Q107" s="322"/>
      <c r="R107" s="322" t="s">
        <v>407</v>
      </c>
      <c r="S107" s="322"/>
      <c r="T107" s="322"/>
      <c r="U107" s="322" t="s">
        <v>407</v>
      </c>
      <c r="V107" s="322"/>
      <c r="W107" s="322"/>
      <c r="X107" s="322" t="s">
        <v>407</v>
      </c>
      <c r="Y107" s="322"/>
      <c r="Z107" s="324"/>
    </row>
    <row r="108" spans="1:26">
      <c r="A108" s="322"/>
      <c r="B108" s="322"/>
      <c r="C108" s="322"/>
      <c r="D108" s="322"/>
      <c r="E108" s="322"/>
      <c r="F108" s="322"/>
      <c r="G108" s="322"/>
      <c r="H108" s="322"/>
      <c r="I108" s="322"/>
      <c r="J108" s="322"/>
      <c r="K108" s="322"/>
      <c r="L108" s="322"/>
      <c r="M108" s="322"/>
      <c r="N108" s="322" t="s">
        <v>407</v>
      </c>
      <c r="O108" s="322" t="s">
        <v>148</v>
      </c>
      <c r="P108" s="322" t="s">
        <v>528</v>
      </c>
      <c r="Q108" s="322"/>
      <c r="R108" s="322" t="s">
        <v>407</v>
      </c>
      <c r="S108" s="322"/>
      <c r="T108" s="322"/>
      <c r="U108" s="322" t="s">
        <v>407</v>
      </c>
      <c r="V108" s="322"/>
      <c r="W108" s="322"/>
      <c r="X108" s="322" t="s">
        <v>407</v>
      </c>
      <c r="Y108" s="322"/>
      <c r="Z108" s="324"/>
    </row>
    <row r="109" spans="1:26">
      <c r="A109" s="322"/>
      <c r="B109" s="322"/>
      <c r="C109" s="322"/>
      <c r="D109" s="322"/>
      <c r="E109" s="322"/>
      <c r="F109" s="322"/>
      <c r="G109" s="322"/>
      <c r="H109" s="322"/>
      <c r="I109" s="322"/>
      <c r="J109" s="322"/>
      <c r="K109" s="322"/>
      <c r="L109" s="322"/>
      <c r="M109" s="322"/>
      <c r="N109" s="322" t="s">
        <v>407</v>
      </c>
      <c r="O109" s="322" t="s">
        <v>153</v>
      </c>
      <c r="P109" s="322" t="s">
        <v>530</v>
      </c>
      <c r="Q109" s="322"/>
      <c r="R109" s="322" t="s">
        <v>407</v>
      </c>
      <c r="S109" s="322"/>
      <c r="T109" s="322"/>
      <c r="U109" s="322" t="s">
        <v>407</v>
      </c>
      <c r="V109" s="322"/>
      <c r="W109" s="322"/>
      <c r="X109" s="322" t="s">
        <v>407</v>
      </c>
      <c r="Y109" s="322"/>
      <c r="Z109" s="324"/>
    </row>
    <row r="110" spans="1:26">
      <c r="A110" s="322"/>
      <c r="B110" s="322"/>
      <c r="C110" s="322"/>
      <c r="D110" s="322"/>
      <c r="E110" s="322"/>
      <c r="F110" s="322"/>
      <c r="G110" s="322"/>
      <c r="H110" s="322"/>
      <c r="I110" s="322"/>
      <c r="J110" s="322"/>
      <c r="K110" s="322"/>
      <c r="L110" s="322"/>
      <c r="M110" s="322"/>
      <c r="N110" s="322" t="s">
        <v>407</v>
      </c>
      <c r="O110" s="322" t="s">
        <v>453</v>
      </c>
      <c r="P110" s="322" t="s">
        <v>533</v>
      </c>
      <c r="Q110" s="322"/>
      <c r="R110" s="322" t="s">
        <v>407</v>
      </c>
      <c r="S110" s="322"/>
      <c r="T110" s="322"/>
      <c r="U110" s="322" t="s">
        <v>407</v>
      </c>
      <c r="V110" s="322"/>
      <c r="W110" s="322"/>
      <c r="X110" s="322" t="s">
        <v>407</v>
      </c>
      <c r="Y110" s="322"/>
      <c r="Z110" s="324"/>
    </row>
    <row r="111" spans="1:26">
      <c r="A111" s="322"/>
      <c r="B111" s="322"/>
      <c r="C111" s="322"/>
      <c r="D111" s="322"/>
      <c r="E111" s="322"/>
      <c r="F111" s="322"/>
      <c r="G111" s="322"/>
      <c r="H111" s="322"/>
      <c r="I111" s="322"/>
      <c r="J111" s="322"/>
      <c r="K111" s="322"/>
      <c r="L111" s="322"/>
      <c r="M111" s="322"/>
      <c r="N111" s="322" t="s">
        <v>581</v>
      </c>
      <c r="O111" s="322" t="s">
        <v>407</v>
      </c>
      <c r="P111" s="322" t="s">
        <v>56</v>
      </c>
      <c r="Q111" s="322"/>
      <c r="R111" s="322" t="s">
        <v>407</v>
      </c>
      <c r="S111" s="322"/>
      <c r="T111" s="322"/>
      <c r="U111" s="322" t="s">
        <v>407</v>
      </c>
      <c r="V111" s="322"/>
      <c r="W111" s="322"/>
      <c r="X111" s="322" t="s">
        <v>407</v>
      </c>
      <c r="Y111" s="322"/>
      <c r="Z111" s="324"/>
    </row>
    <row r="112" spans="1:26">
      <c r="A112" s="322"/>
      <c r="B112" s="322"/>
      <c r="C112" s="322"/>
      <c r="D112" s="322"/>
      <c r="E112" s="322"/>
      <c r="F112" s="322"/>
      <c r="G112" s="322"/>
      <c r="H112" s="322"/>
      <c r="I112" s="322"/>
      <c r="J112" s="322"/>
      <c r="K112" s="322"/>
      <c r="L112" s="322"/>
      <c r="M112" s="322"/>
      <c r="N112" s="322" t="s">
        <v>407</v>
      </c>
      <c r="O112" s="322" t="s">
        <v>154</v>
      </c>
      <c r="P112" s="322" t="s">
        <v>567</v>
      </c>
      <c r="Q112" s="322"/>
      <c r="R112" s="322" t="s">
        <v>407</v>
      </c>
      <c r="S112" s="322"/>
      <c r="T112" s="322"/>
      <c r="U112" s="322" t="s">
        <v>407</v>
      </c>
      <c r="V112" s="322"/>
      <c r="W112" s="322"/>
      <c r="X112" s="322" t="s">
        <v>407</v>
      </c>
      <c r="Y112" s="322"/>
      <c r="Z112" s="324"/>
    </row>
    <row r="113" spans="1:26">
      <c r="A113" s="322"/>
      <c r="B113" s="322"/>
      <c r="C113" s="322"/>
      <c r="D113" s="322"/>
      <c r="E113" s="322"/>
      <c r="F113" s="322"/>
      <c r="G113" s="322"/>
      <c r="H113" s="322"/>
      <c r="I113" s="322"/>
      <c r="J113" s="322"/>
      <c r="K113" s="322"/>
      <c r="L113" s="322"/>
      <c r="M113" s="322"/>
      <c r="N113" s="322" t="s">
        <v>407</v>
      </c>
      <c r="O113" s="322" t="s">
        <v>157</v>
      </c>
      <c r="P113" s="322" t="s">
        <v>568</v>
      </c>
      <c r="Q113" s="322"/>
      <c r="R113" s="322" t="s">
        <v>407</v>
      </c>
      <c r="S113" s="322"/>
      <c r="T113" s="322"/>
      <c r="U113" s="322" t="s">
        <v>407</v>
      </c>
      <c r="V113" s="322"/>
      <c r="W113" s="322"/>
      <c r="X113" s="322" t="s">
        <v>407</v>
      </c>
      <c r="Y113" s="322"/>
      <c r="Z113" s="324"/>
    </row>
    <row r="114" spans="1:26">
      <c r="A114" s="322"/>
      <c r="B114" s="322"/>
      <c r="C114" s="322"/>
      <c r="D114" s="322"/>
      <c r="E114" s="322"/>
      <c r="F114" s="322"/>
      <c r="G114" s="322"/>
      <c r="H114" s="322"/>
      <c r="I114" s="322"/>
      <c r="J114" s="322"/>
      <c r="K114" s="322"/>
      <c r="L114" s="322"/>
      <c r="M114" s="322"/>
      <c r="N114" s="322" t="s">
        <v>407</v>
      </c>
      <c r="O114" s="322" t="s">
        <v>161</v>
      </c>
      <c r="P114" s="322" t="s">
        <v>569</v>
      </c>
      <c r="Q114" s="322"/>
      <c r="R114" s="322" t="s">
        <v>407</v>
      </c>
      <c r="S114" s="322"/>
      <c r="T114" s="322"/>
      <c r="U114" s="322" t="s">
        <v>407</v>
      </c>
      <c r="V114" s="322"/>
      <c r="W114" s="322"/>
      <c r="X114" s="322" t="s">
        <v>407</v>
      </c>
      <c r="Y114" s="322"/>
      <c r="Z114" s="324"/>
    </row>
    <row r="115" spans="1:26">
      <c r="A115" s="322"/>
      <c r="B115" s="322"/>
      <c r="C115" s="322"/>
      <c r="D115" s="322"/>
      <c r="E115" s="322"/>
      <c r="F115" s="322"/>
      <c r="G115" s="322"/>
      <c r="H115" s="322"/>
      <c r="I115" s="322"/>
      <c r="J115" s="322"/>
      <c r="K115" s="322"/>
      <c r="L115" s="322"/>
      <c r="M115" s="322"/>
      <c r="N115" s="322" t="s">
        <v>407</v>
      </c>
      <c r="O115" s="322" t="s">
        <v>127</v>
      </c>
      <c r="P115" s="322" t="s">
        <v>570</v>
      </c>
      <c r="Q115" s="322"/>
      <c r="R115" s="322" t="s">
        <v>407</v>
      </c>
      <c r="S115" s="322"/>
      <c r="T115" s="322"/>
      <c r="U115" s="322" t="s">
        <v>407</v>
      </c>
      <c r="V115" s="322"/>
      <c r="W115" s="322"/>
      <c r="X115" s="322" t="s">
        <v>407</v>
      </c>
      <c r="Y115" s="322"/>
      <c r="Z115" s="324"/>
    </row>
    <row r="116" spans="1:26">
      <c r="A116" s="322"/>
      <c r="B116" s="322"/>
      <c r="C116" s="322"/>
      <c r="D116" s="322"/>
      <c r="E116" s="322"/>
      <c r="F116" s="322"/>
      <c r="G116" s="322"/>
      <c r="H116" s="322"/>
      <c r="I116" s="322"/>
      <c r="J116" s="322"/>
      <c r="K116" s="322"/>
      <c r="L116" s="322"/>
      <c r="M116" s="322"/>
      <c r="N116" s="322" t="s">
        <v>407</v>
      </c>
      <c r="O116" s="322" t="s">
        <v>441</v>
      </c>
      <c r="P116" s="322" t="s">
        <v>571</v>
      </c>
      <c r="Q116" s="322"/>
      <c r="R116" s="322" t="s">
        <v>407</v>
      </c>
      <c r="S116" s="322"/>
      <c r="T116" s="322"/>
      <c r="U116" s="322" t="s">
        <v>407</v>
      </c>
      <c r="V116" s="322"/>
      <c r="W116" s="322"/>
      <c r="X116" s="322" t="s">
        <v>407</v>
      </c>
      <c r="Y116" s="322"/>
      <c r="Z116" s="324"/>
    </row>
    <row r="117" spans="1:26">
      <c r="A117" s="322" t="s">
        <v>23</v>
      </c>
      <c r="B117" s="322"/>
      <c r="C117" s="322"/>
      <c r="D117" s="323">
        <v>5110.7876509999996</v>
      </c>
      <c r="E117" s="323">
        <v>5110.7876509999996</v>
      </c>
      <c r="F117" s="323">
        <v>4811.7038509999993</v>
      </c>
      <c r="G117" s="323">
        <v>299.0838</v>
      </c>
      <c r="H117" s="322"/>
      <c r="I117" s="322"/>
      <c r="J117" s="322"/>
      <c r="K117" s="322"/>
      <c r="L117" s="322"/>
      <c r="M117" s="322"/>
      <c r="N117" s="322" t="s">
        <v>23</v>
      </c>
      <c r="O117" s="322"/>
      <c r="P117" s="322"/>
      <c r="Q117" s="323">
        <v>5110.7876509999996</v>
      </c>
      <c r="R117" s="323">
        <v>5110.7876509999996</v>
      </c>
      <c r="S117" s="323">
        <v>4811.7038509999993</v>
      </c>
      <c r="T117" s="323">
        <v>299.0838</v>
      </c>
      <c r="U117" s="322"/>
      <c r="V117" s="322"/>
      <c r="W117" s="322"/>
      <c r="X117" s="322"/>
      <c r="Y117" s="322"/>
      <c r="Z117" s="324"/>
    </row>
  </sheetData>
  <mergeCells count="5">
    <mergeCell ref="A2:W2"/>
    <mergeCell ref="A3:E3"/>
    <mergeCell ref="A4:M4"/>
    <mergeCell ref="N4:Z4"/>
    <mergeCell ref="X5:Z5"/>
  </mergeCells>
  <phoneticPr fontId="27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F8"/>
  <sheetViews>
    <sheetView showZeros="0" workbookViewId="0">
      <selection activeCell="B11" sqref="B11"/>
    </sheetView>
  </sheetViews>
  <sheetFormatPr defaultColWidth="9.125" defaultRowHeight="14.25" customHeight="1"/>
  <cols>
    <col min="1" max="1" width="27.375" customWidth="1"/>
    <col min="2" max="2" width="32.75" customWidth="1"/>
    <col min="3" max="3" width="17.25" customWidth="1"/>
    <col min="4" max="5" width="26.25" customWidth="1"/>
    <col min="6" max="6" width="18.75" customWidth="1"/>
  </cols>
  <sheetData>
    <row r="1" spans="1:6" ht="14.25" customHeight="1">
      <c r="A1" s="95"/>
      <c r="B1" s="95"/>
      <c r="C1" s="47"/>
      <c r="F1" s="96" t="s">
        <v>188</v>
      </c>
    </row>
    <row r="2" spans="1:6" ht="25.5" customHeight="1">
      <c r="A2" s="192" t="s">
        <v>189</v>
      </c>
      <c r="B2" s="193"/>
      <c r="C2" s="193"/>
      <c r="D2" s="193"/>
      <c r="E2" s="193"/>
      <c r="F2" s="193"/>
    </row>
    <row r="3" spans="1:6" ht="15.75" customHeight="1">
      <c r="A3" s="183" t="str">
        <f>"单位名称："&amp;"曲靖市麒麟高级中学"</f>
        <v>单位名称：曲靖市麒麟高级中学</v>
      </c>
      <c r="B3" s="194"/>
      <c r="C3" s="195"/>
      <c r="D3" s="184"/>
      <c r="F3" s="121" t="s">
        <v>2</v>
      </c>
    </row>
    <row r="4" spans="1:6" ht="19.5" customHeight="1">
      <c r="A4" s="196" t="s">
        <v>190</v>
      </c>
      <c r="B4" s="168" t="s">
        <v>191</v>
      </c>
      <c r="C4" s="168" t="s">
        <v>192</v>
      </c>
      <c r="D4" s="168"/>
      <c r="E4" s="168"/>
      <c r="F4" s="168" t="s">
        <v>193</v>
      </c>
    </row>
    <row r="5" spans="1:6" ht="19.5" customHeight="1">
      <c r="A5" s="196"/>
      <c r="B5" s="168"/>
      <c r="C5" s="67" t="s">
        <v>31</v>
      </c>
      <c r="D5" s="67" t="s">
        <v>194</v>
      </c>
      <c r="E5" s="67" t="s">
        <v>195</v>
      </c>
      <c r="F5" s="168"/>
    </row>
    <row r="6" spans="1:6" ht="18.75" customHeight="1">
      <c r="A6" s="97">
        <v>1</v>
      </c>
      <c r="B6" s="97">
        <v>2</v>
      </c>
      <c r="C6" s="98">
        <v>3</v>
      </c>
      <c r="D6" s="97">
        <v>4</v>
      </c>
      <c r="E6" s="97">
        <v>5</v>
      </c>
      <c r="F6" s="97">
        <v>6</v>
      </c>
    </row>
    <row r="7" spans="1:6" ht="18.75" customHeight="1">
      <c r="A7" s="21"/>
      <c r="B7" s="21"/>
      <c r="C7" s="21"/>
      <c r="D7" s="21"/>
      <c r="E7" s="21"/>
      <c r="F7" s="21"/>
    </row>
    <row r="8" spans="1:6" ht="14.25" customHeight="1">
      <c r="A8" s="341" t="s">
        <v>582</v>
      </c>
    </row>
  </sheetData>
  <mergeCells count="6">
    <mergeCell ref="A2:F2"/>
    <mergeCell ref="A3:D3"/>
    <mergeCell ref="C4:E4"/>
    <mergeCell ref="A4:A5"/>
    <mergeCell ref="B4:B5"/>
    <mergeCell ref="F4:F5"/>
  </mergeCells>
  <phoneticPr fontId="27" type="noConversion"/>
  <pageMargins left="0.75" right="0.75" top="1" bottom="1" header="0.5" footer="0.5"/>
  <pageSetup paperSize="9" fitToWidth="0" fitToHeight="0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Z30"/>
  <sheetViews>
    <sheetView showZeros="0" topLeftCell="A16" workbookViewId="0">
      <selection activeCell="J20" sqref="J20"/>
    </sheetView>
  </sheetViews>
  <sheetFormatPr defaultColWidth="9.125" defaultRowHeight="14.25" customHeight="1" outlineLevelRow="1"/>
  <cols>
    <col min="1" max="1" width="32.875" customWidth="1"/>
    <col min="2" max="2" width="20.75" customWidth="1"/>
    <col min="3" max="3" width="31.25" customWidth="1"/>
    <col min="4" max="4" width="10.125" customWidth="1"/>
    <col min="5" max="5" width="25.5" customWidth="1"/>
    <col min="6" max="6" width="10.25" customWidth="1"/>
    <col min="7" max="7" width="23" customWidth="1"/>
    <col min="8" max="8" width="10.75" customWidth="1"/>
    <col min="9" max="9" width="11" customWidth="1"/>
    <col min="10" max="10" width="15.375" customWidth="1"/>
    <col min="11" max="11" width="10.75" customWidth="1"/>
    <col min="12" max="13" width="11.125" customWidth="1"/>
    <col min="15" max="15" width="11.125" customWidth="1"/>
    <col min="16" max="16" width="11.875" customWidth="1"/>
    <col min="20" max="20" width="12.125" customWidth="1"/>
    <col min="21" max="23" width="12.25" customWidth="1"/>
    <col min="24" max="24" width="12.75" customWidth="1"/>
    <col min="25" max="26" width="11.125" customWidth="1"/>
  </cols>
  <sheetData>
    <row r="1" spans="1:26" ht="16.5" customHeight="1">
      <c r="B1" s="86"/>
      <c r="D1" s="87"/>
      <c r="E1" s="87"/>
      <c r="F1" s="87"/>
      <c r="G1" s="87"/>
      <c r="H1" s="88"/>
      <c r="I1" s="88"/>
      <c r="K1" s="88"/>
      <c r="L1" s="88"/>
      <c r="M1" s="88"/>
      <c r="P1" s="88"/>
      <c r="T1" s="88"/>
      <c r="X1" s="86"/>
      <c r="Z1" s="31" t="s">
        <v>196</v>
      </c>
    </row>
    <row r="2" spans="1:26" ht="26.25" customHeight="1">
      <c r="A2" s="197" t="s">
        <v>197</v>
      </c>
      <c r="B2" s="197"/>
      <c r="C2" s="197"/>
      <c r="D2" s="197"/>
      <c r="E2" s="197"/>
      <c r="F2" s="197"/>
      <c r="G2" s="197"/>
      <c r="H2" s="197"/>
      <c r="I2" s="197"/>
      <c r="J2" s="162"/>
      <c r="K2" s="197"/>
      <c r="L2" s="197"/>
      <c r="M2" s="197"/>
      <c r="N2" s="162"/>
      <c r="O2" s="162"/>
      <c r="P2" s="197"/>
      <c r="Q2" s="162"/>
      <c r="R2" s="162"/>
      <c r="S2" s="162"/>
      <c r="T2" s="197"/>
      <c r="U2" s="197"/>
      <c r="V2" s="197"/>
      <c r="W2" s="197"/>
      <c r="X2" s="197"/>
      <c r="Y2" s="197"/>
      <c r="Z2" s="197"/>
    </row>
    <row r="3" spans="1:26" ht="15" customHeight="1">
      <c r="A3" s="183" t="str">
        <f>"单位名称："&amp;"曲靖市麒麟高级中学"</f>
        <v>单位名称：曲靖市麒麟高级中学</v>
      </c>
      <c r="B3" s="198"/>
      <c r="C3" s="198"/>
      <c r="D3" s="198"/>
      <c r="E3" s="198"/>
      <c r="F3" s="198"/>
      <c r="G3" s="198"/>
      <c r="H3" s="89"/>
      <c r="I3" s="89"/>
      <c r="J3" s="4"/>
      <c r="K3" s="89"/>
      <c r="L3" s="89"/>
      <c r="M3" s="89"/>
      <c r="N3" s="4"/>
      <c r="O3" s="4"/>
      <c r="P3" s="89"/>
      <c r="Q3" s="4"/>
      <c r="R3" s="4"/>
      <c r="S3" s="4"/>
      <c r="T3" s="89"/>
      <c r="X3" s="86"/>
      <c r="Z3" s="122" t="s">
        <v>2</v>
      </c>
    </row>
    <row r="4" spans="1:26" ht="18" customHeight="1">
      <c r="A4" s="207" t="s">
        <v>198</v>
      </c>
      <c r="B4" s="207" t="s">
        <v>199</v>
      </c>
      <c r="C4" s="207" t="s">
        <v>200</v>
      </c>
      <c r="D4" s="207" t="s">
        <v>201</v>
      </c>
      <c r="E4" s="207" t="s">
        <v>202</v>
      </c>
      <c r="F4" s="207" t="s">
        <v>203</v>
      </c>
      <c r="G4" s="207" t="s">
        <v>204</v>
      </c>
      <c r="H4" s="199" t="s">
        <v>205</v>
      </c>
      <c r="I4" s="199"/>
      <c r="J4" s="200"/>
      <c r="K4" s="199"/>
      <c r="L4" s="199"/>
      <c r="M4" s="199"/>
      <c r="N4" s="200"/>
      <c r="O4" s="200"/>
      <c r="P4" s="199"/>
      <c r="Q4" s="200"/>
      <c r="R4" s="200"/>
      <c r="S4" s="200"/>
      <c r="T4" s="201" t="s">
        <v>35</v>
      </c>
      <c r="U4" s="199" t="s">
        <v>36</v>
      </c>
      <c r="V4" s="199"/>
      <c r="W4" s="199"/>
      <c r="X4" s="199"/>
      <c r="Y4" s="199"/>
      <c r="Z4" s="199"/>
    </row>
    <row r="5" spans="1:26" ht="18" customHeight="1">
      <c r="A5" s="208"/>
      <c r="B5" s="211"/>
      <c r="C5" s="208"/>
      <c r="D5" s="208"/>
      <c r="E5" s="208"/>
      <c r="F5" s="208"/>
      <c r="G5" s="208"/>
      <c r="H5" s="199" t="s">
        <v>206</v>
      </c>
      <c r="I5" s="199" t="s">
        <v>32</v>
      </c>
      <c r="J5" s="200"/>
      <c r="K5" s="199"/>
      <c r="L5" s="199"/>
      <c r="M5" s="199"/>
      <c r="N5" s="200"/>
      <c r="O5" s="200"/>
      <c r="P5" s="199"/>
      <c r="Q5" s="200" t="s">
        <v>207</v>
      </c>
      <c r="R5" s="200"/>
      <c r="S5" s="200"/>
      <c r="T5" s="207" t="s">
        <v>35</v>
      </c>
      <c r="U5" s="199" t="s">
        <v>36</v>
      </c>
      <c r="V5" s="201"/>
      <c r="W5" s="199" t="s">
        <v>36</v>
      </c>
      <c r="X5" s="201" t="s">
        <v>39</v>
      </c>
      <c r="Y5" s="201" t="s">
        <v>40</v>
      </c>
      <c r="Z5" s="202" t="s">
        <v>41</v>
      </c>
    </row>
    <row r="6" spans="1:26" ht="14.25" customHeight="1">
      <c r="A6" s="209"/>
      <c r="B6" s="209"/>
      <c r="C6" s="209"/>
      <c r="D6" s="209"/>
      <c r="E6" s="209"/>
      <c r="F6" s="209"/>
      <c r="G6" s="209"/>
      <c r="H6" s="209"/>
      <c r="I6" s="203" t="s">
        <v>208</v>
      </c>
      <c r="J6" s="202"/>
      <c r="K6" s="207" t="s">
        <v>209</v>
      </c>
      <c r="L6" s="207" t="s">
        <v>210</v>
      </c>
      <c r="M6" s="207" t="s">
        <v>211</v>
      </c>
      <c r="N6" s="207" t="s">
        <v>212</v>
      </c>
      <c r="O6" s="207" t="s">
        <v>33</v>
      </c>
      <c r="P6" s="207" t="s">
        <v>34</v>
      </c>
      <c r="Q6" s="207" t="s">
        <v>32</v>
      </c>
      <c r="R6" s="207" t="s">
        <v>33</v>
      </c>
      <c r="S6" s="207" t="s">
        <v>34</v>
      </c>
      <c r="T6" s="209"/>
      <c r="U6" s="207" t="s">
        <v>31</v>
      </c>
      <c r="V6" s="207" t="s">
        <v>37</v>
      </c>
      <c r="W6" s="207" t="s">
        <v>213</v>
      </c>
      <c r="X6" s="207" t="s">
        <v>39</v>
      </c>
      <c r="Y6" s="207" t="s">
        <v>40</v>
      </c>
      <c r="Z6" s="207" t="s">
        <v>41</v>
      </c>
    </row>
    <row r="7" spans="1:26" ht="37.5" customHeight="1">
      <c r="A7" s="210"/>
      <c r="B7" s="210"/>
      <c r="C7" s="210"/>
      <c r="D7" s="210"/>
      <c r="E7" s="210"/>
      <c r="F7" s="210"/>
      <c r="G7" s="210"/>
      <c r="H7" s="210"/>
      <c r="I7" s="30" t="s">
        <v>31</v>
      </c>
      <c r="J7" s="30" t="s">
        <v>214</v>
      </c>
      <c r="K7" s="212" t="s">
        <v>215</v>
      </c>
      <c r="L7" s="212" t="s">
        <v>210</v>
      </c>
      <c r="M7" s="212" t="s">
        <v>211</v>
      </c>
      <c r="N7" s="212" t="s">
        <v>212</v>
      </c>
      <c r="O7" s="212" t="s">
        <v>212</v>
      </c>
      <c r="P7" s="212" t="s">
        <v>212</v>
      </c>
      <c r="Q7" s="212" t="s">
        <v>210</v>
      </c>
      <c r="R7" s="212" t="s">
        <v>211</v>
      </c>
      <c r="S7" s="212" t="s">
        <v>212</v>
      </c>
      <c r="T7" s="212" t="s">
        <v>35</v>
      </c>
      <c r="U7" s="212" t="s">
        <v>31</v>
      </c>
      <c r="V7" s="212" t="s">
        <v>37</v>
      </c>
      <c r="W7" s="212" t="s">
        <v>213</v>
      </c>
      <c r="X7" s="212" t="s">
        <v>39</v>
      </c>
      <c r="Y7" s="212" t="s">
        <v>40</v>
      </c>
      <c r="Z7" s="212" t="s">
        <v>41</v>
      </c>
    </row>
    <row r="8" spans="1:26" ht="14.25" customHeight="1">
      <c r="A8" s="24">
        <v>1</v>
      </c>
      <c r="B8" s="24">
        <v>2</v>
      </c>
      <c r="C8" s="24">
        <v>3</v>
      </c>
      <c r="D8" s="24">
        <v>4</v>
      </c>
      <c r="E8" s="24">
        <v>5</v>
      </c>
      <c r="F8" s="24">
        <v>6</v>
      </c>
      <c r="G8" s="24">
        <v>7</v>
      </c>
      <c r="H8" s="24">
        <v>8</v>
      </c>
      <c r="I8" s="24">
        <v>9</v>
      </c>
      <c r="J8" s="24">
        <v>10</v>
      </c>
      <c r="K8" s="24">
        <v>11</v>
      </c>
      <c r="L8" s="24">
        <v>12</v>
      </c>
      <c r="M8" s="24">
        <v>13</v>
      </c>
      <c r="N8" s="24">
        <v>14</v>
      </c>
      <c r="O8" s="24">
        <v>15</v>
      </c>
      <c r="P8" s="24">
        <v>16</v>
      </c>
      <c r="Q8" s="24">
        <v>17</v>
      </c>
      <c r="R8" s="24">
        <v>18</v>
      </c>
      <c r="S8" s="24">
        <v>19</v>
      </c>
      <c r="T8" s="24">
        <v>20</v>
      </c>
      <c r="U8" s="24">
        <v>21</v>
      </c>
      <c r="V8" s="24">
        <v>22</v>
      </c>
      <c r="W8" s="24">
        <v>23</v>
      </c>
      <c r="X8" s="24">
        <v>24</v>
      </c>
      <c r="Y8" s="93">
        <v>25</v>
      </c>
      <c r="Z8" s="94">
        <v>26</v>
      </c>
    </row>
    <row r="9" spans="1:26" ht="21" customHeight="1" outlineLevel="1">
      <c r="A9" s="9" t="s">
        <v>43</v>
      </c>
      <c r="B9" s="90"/>
      <c r="C9" s="90"/>
      <c r="D9" s="90"/>
      <c r="E9" s="90"/>
      <c r="F9" s="90"/>
      <c r="G9" s="90"/>
      <c r="H9" s="91">
        <v>4811.7038510000002</v>
      </c>
      <c r="I9" s="91">
        <v>4811.7038510000002</v>
      </c>
      <c r="J9" s="91"/>
      <c r="K9" s="91"/>
      <c r="L9" s="91"/>
      <c r="M9" s="91"/>
      <c r="N9" s="91">
        <v>4811.7038510000002</v>
      </c>
      <c r="O9" s="91"/>
      <c r="P9" s="91"/>
      <c r="Q9" s="91"/>
      <c r="R9" s="91"/>
      <c r="S9" s="91"/>
      <c r="T9" s="91"/>
      <c r="U9" s="91"/>
      <c r="V9" s="91"/>
      <c r="W9" s="91"/>
      <c r="X9" s="91"/>
      <c r="Y9" s="91"/>
      <c r="Z9" s="91"/>
    </row>
    <row r="10" spans="1:26" ht="23.25" customHeight="1" outlineLevel="1">
      <c r="A10" s="92" t="s">
        <v>43</v>
      </c>
      <c r="B10" s="9" t="s">
        <v>216</v>
      </c>
      <c r="C10" s="9" t="s">
        <v>217</v>
      </c>
      <c r="D10" s="9" t="s">
        <v>61</v>
      </c>
      <c r="E10" s="9" t="s">
        <v>62</v>
      </c>
      <c r="F10" s="9" t="s">
        <v>218</v>
      </c>
      <c r="G10" s="9" t="s">
        <v>147</v>
      </c>
      <c r="H10" s="91">
        <v>1569.9659999999999</v>
      </c>
      <c r="I10" s="91">
        <v>1569.9659999999999</v>
      </c>
      <c r="J10" s="91"/>
      <c r="K10" s="91"/>
      <c r="L10" s="91"/>
      <c r="M10" s="91"/>
      <c r="N10" s="91">
        <v>1569.9659999999999</v>
      </c>
      <c r="O10" s="91"/>
      <c r="P10" s="91"/>
      <c r="Q10" s="91"/>
      <c r="R10" s="91"/>
      <c r="S10" s="91"/>
      <c r="T10" s="91"/>
      <c r="U10" s="91"/>
      <c r="V10" s="91"/>
      <c r="W10" s="91"/>
      <c r="X10" s="91"/>
      <c r="Y10" s="91"/>
      <c r="Z10" s="91"/>
    </row>
    <row r="11" spans="1:26" ht="23.25" customHeight="1" outlineLevel="1">
      <c r="A11" s="92" t="s">
        <v>43</v>
      </c>
      <c r="B11" s="9" t="s">
        <v>216</v>
      </c>
      <c r="C11" s="9" t="s">
        <v>217</v>
      </c>
      <c r="D11" s="9" t="s">
        <v>61</v>
      </c>
      <c r="E11" s="9" t="s">
        <v>62</v>
      </c>
      <c r="F11" s="9" t="s">
        <v>219</v>
      </c>
      <c r="G11" s="9" t="s">
        <v>150</v>
      </c>
      <c r="H11" s="91">
        <v>99.674400000000006</v>
      </c>
      <c r="I11" s="91">
        <v>99.674400000000006</v>
      </c>
      <c r="J11" s="91"/>
      <c r="K11" s="91"/>
      <c r="L11" s="91"/>
      <c r="M11" s="91"/>
      <c r="N11" s="91">
        <v>99.674400000000006</v>
      </c>
      <c r="O11" s="9"/>
      <c r="P11" s="9"/>
      <c r="Q11" s="91"/>
      <c r="R11" s="91"/>
      <c r="S11" s="91"/>
      <c r="T11" s="91"/>
      <c r="U11" s="91"/>
      <c r="V11" s="91"/>
      <c r="W11" s="91"/>
      <c r="X11" s="91"/>
      <c r="Y11" s="91"/>
      <c r="Z11" s="91"/>
    </row>
    <row r="12" spans="1:26" ht="23.25" customHeight="1" outlineLevel="1">
      <c r="A12" s="92" t="s">
        <v>43</v>
      </c>
      <c r="B12" s="9" t="s">
        <v>216</v>
      </c>
      <c r="C12" s="9" t="s">
        <v>217</v>
      </c>
      <c r="D12" s="9" t="s">
        <v>61</v>
      </c>
      <c r="E12" s="9" t="s">
        <v>62</v>
      </c>
      <c r="F12" s="9" t="s">
        <v>220</v>
      </c>
      <c r="G12" s="9" t="s">
        <v>155</v>
      </c>
      <c r="H12" s="91">
        <v>486.846</v>
      </c>
      <c r="I12" s="91">
        <v>486.846</v>
      </c>
      <c r="J12" s="91"/>
      <c r="K12" s="91"/>
      <c r="L12" s="91"/>
      <c r="M12" s="91"/>
      <c r="N12" s="91">
        <v>486.846</v>
      </c>
      <c r="O12" s="9"/>
      <c r="P12" s="9"/>
      <c r="Q12" s="91"/>
      <c r="R12" s="91"/>
      <c r="S12" s="91"/>
      <c r="T12" s="91"/>
      <c r="U12" s="91"/>
      <c r="V12" s="91"/>
      <c r="W12" s="91"/>
      <c r="X12" s="91"/>
      <c r="Y12" s="91"/>
      <c r="Z12" s="91"/>
    </row>
    <row r="13" spans="1:26" ht="23.25" customHeight="1" outlineLevel="1">
      <c r="A13" s="92" t="s">
        <v>43</v>
      </c>
      <c r="B13" s="9" t="s">
        <v>216</v>
      </c>
      <c r="C13" s="9" t="s">
        <v>217</v>
      </c>
      <c r="D13" s="9" t="s">
        <v>61</v>
      </c>
      <c r="E13" s="9" t="s">
        <v>62</v>
      </c>
      <c r="F13" s="9" t="s">
        <v>220</v>
      </c>
      <c r="G13" s="9" t="s">
        <v>155</v>
      </c>
      <c r="H13" s="91">
        <v>286.38</v>
      </c>
      <c r="I13" s="91">
        <v>286.38</v>
      </c>
      <c r="J13" s="91"/>
      <c r="K13" s="91"/>
      <c r="L13" s="91"/>
      <c r="M13" s="91"/>
      <c r="N13" s="91">
        <v>286.38</v>
      </c>
      <c r="O13" s="9"/>
      <c r="P13" s="9"/>
      <c r="Q13" s="91"/>
      <c r="R13" s="91"/>
      <c r="S13" s="91"/>
      <c r="T13" s="91"/>
      <c r="U13" s="91"/>
      <c r="V13" s="91"/>
      <c r="W13" s="91"/>
      <c r="X13" s="91"/>
      <c r="Y13" s="91"/>
      <c r="Z13" s="91"/>
    </row>
    <row r="14" spans="1:26" ht="23.25" customHeight="1" outlineLevel="1">
      <c r="A14" s="92" t="s">
        <v>43</v>
      </c>
      <c r="B14" s="9" t="s">
        <v>221</v>
      </c>
      <c r="C14" s="9" t="s">
        <v>222</v>
      </c>
      <c r="D14" s="9" t="s">
        <v>61</v>
      </c>
      <c r="E14" s="9" t="s">
        <v>62</v>
      </c>
      <c r="F14" s="9" t="s">
        <v>220</v>
      </c>
      <c r="G14" s="9" t="s">
        <v>155</v>
      </c>
      <c r="H14" s="91">
        <v>309.95999999999998</v>
      </c>
      <c r="I14" s="91">
        <v>309.95999999999998</v>
      </c>
      <c r="J14" s="91"/>
      <c r="K14" s="91"/>
      <c r="L14" s="91"/>
      <c r="M14" s="91"/>
      <c r="N14" s="91">
        <v>309.95999999999998</v>
      </c>
      <c r="O14" s="9"/>
      <c r="P14" s="9"/>
      <c r="Q14" s="91"/>
      <c r="R14" s="91"/>
      <c r="S14" s="91"/>
      <c r="T14" s="91"/>
      <c r="U14" s="91"/>
      <c r="V14" s="91"/>
      <c r="W14" s="91"/>
      <c r="X14" s="91"/>
      <c r="Y14" s="91"/>
      <c r="Z14" s="91"/>
    </row>
    <row r="15" spans="1:26" ht="23.25" customHeight="1" outlineLevel="1">
      <c r="A15" s="92" t="s">
        <v>43</v>
      </c>
      <c r="B15" s="9" t="s">
        <v>216</v>
      </c>
      <c r="C15" s="9" t="s">
        <v>217</v>
      </c>
      <c r="D15" s="9" t="s">
        <v>61</v>
      </c>
      <c r="E15" s="9" t="s">
        <v>62</v>
      </c>
      <c r="F15" s="9" t="s">
        <v>220</v>
      </c>
      <c r="G15" s="9" t="s">
        <v>155</v>
      </c>
      <c r="H15" s="91">
        <v>130.8305</v>
      </c>
      <c r="I15" s="91">
        <v>130.8305</v>
      </c>
      <c r="J15" s="91"/>
      <c r="K15" s="91"/>
      <c r="L15" s="91"/>
      <c r="M15" s="91"/>
      <c r="N15" s="91">
        <v>130.8305</v>
      </c>
      <c r="O15" s="9"/>
      <c r="P15" s="9"/>
      <c r="Q15" s="91"/>
      <c r="R15" s="91"/>
      <c r="S15" s="91"/>
      <c r="T15" s="91"/>
      <c r="U15" s="91"/>
      <c r="V15" s="91"/>
      <c r="W15" s="91"/>
      <c r="X15" s="91"/>
      <c r="Y15" s="91"/>
      <c r="Z15" s="91"/>
    </row>
    <row r="16" spans="1:26" ht="23.25" customHeight="1" outlineLevel="1">
      <c r="A16" s="92" t="s">
        <v>43</v>
      </c>
      <c r="B16" s="9" t="s">
        <v>216</v>
      </c>
      <c r="C16" s="9" t="s">
        <v>217</v>
      </c>
      <c r="D16" s="9" t="s">
        <v>61</v>
      </c>
      <c r="E16" s="9" t="s">
        <v>62</v>
      </c>
      <c r="F16" s="9" t="s">
        <v>220</v>
      </c>
      <c r="G16" s="9" t="s">
        <v>155</v>
      </c>
      <c r="H16" s="91">
        <v>511.05720000000002</v>
      </c>
      <c r="I16" s="91">
        <v>511.05720000000002</v>
      </c>
      <c r="J16" s="91"/>
      <c r="K16" s="91"/>
      <c r="L16" s="91"/>
      <c r="M16" s="91"/>
      <c r="N16" s="91">
        <v>511.05720000000002</v>
      </c>
      <c r="O16" s="9"/>
      <c r="P16" s="9"/>
      <c r="Q16" s="91"/>
      <c r="R16" s="91"/>
      <c r="S16" s="91"/>
      <c r="T16" s="91"/>
      <c r="U16" s="91"/>
      <c r="V16" s="91"/>
      <c r="W16" s="91"/>
      <c r="X16" s="91"/>
      <c r="Y16" s="91"/>
      <c r="Z16" s="91"/>
    </row>
    <row r="17" spans="1:26" ht="23.25" customHeight="1" outlineLevel="1">
      <c r="A17" s="92" t="s">
        <v>43</v>
      </c>
      <c r="B17" s="9" t="s">
        <v>223</v>
      </c>
      <c r="C17" s="9" t="s">
        <v>149</v>
      </c>
      <c r="D17" s="9" t="s">
        <v>69</v>
      </c>
      <c r="E17" s="9" t="s">
        <v>70</v>
      </c>
      <c r="F17" s="9" t="s">
        <v>224</v>
      </c>
      <c r="G17" s="9" t="s">
        <v>158</v>
      </c>
      <c r="H17" s="91">
        <v>521.82547199999999</v>
      </c>
      <c r="I17" s="91">
        <v>521.82547199999999</v>
      </c>
      <c r="J17" s="91"/>
      <c r="K17" s="91"/>
      <c r="L17" s="91"/>
      <c r="M17" s="91"/>
      <c r="N17" s="91">
        <v>521.82547199999999</v>
      </c>
      <c r="O17" s="9"/>
      <c r="P17" s="9"/>
      <c r="Q17" s="91"/>
      <c r="R17" s="91"/>
      <c r="S17" s="91"/>
      <c r="T17" s="91"/>
      <c r="U17" s="91"/>
      <c r="V17" s="91"/>
      <c r="W17" s="91"/>
      <c r="X17" s="91"/>
      <c r="Y17" s="91"/>
      <c r="Z17" s="91"/>
    </row>
    <row r="18" spans="1:26" ht="23.25" customHeight="1" outlineLevel="1">
      <c r="A18" s="92" t="s">
        <v>43</v>
      </c>
      <c r="B18" s="9" t="s">
        <v>223</v>
      </c>
      <c r="C18" s="9" t="s">
        <v>149</v>
      </c>
      <c r="D18" s="9" t="s">
        <v>71</v>
      </c>
      <c r="E18" s="9" t="s">
        <v>72</v>
      </c>
      <c r="F18" s="9" t="s">
        <v>225</v>
      </c>
      <c r="G18" s="9" t="s">
        <v>162</v>
      </c>
      <c r="H18" s="91">
        <v>100</v>
      </c>
      <c r="I18" s="91">
        <v>100</v>
      </c>
      <c r="J18" s="91"/>
      <c r="K18" s="91"/>
      <c r="L18" s="91"/>
      <c r="M18" s="91"/>
      <c r="N18" s="91">
        <v>100</v>
      </c>
      <c r="O18" s="9"/>
      <c r="P18" s="9"/>
      <c r="Q18" s="91"/>
      <c r="R18" s="91"/>
      <c r="S18" s="91"/>
      <c r="T18" s="91"/>
      <c r="U18" s="91"/>
      <c r="V18" s="91"/>
      <c r="W18" s="91"/>
      <c r="X18" s="91"/>
      <c r="Y18" s="91"/>
      <c r="Z18" s="91"/>
    </row>
    <row r="19" spans="1:26" ht="23.25" customHeight="1" outlineLevel="1">
      <c r="A19" s="92" t="s">
        <v>43</v>
      </c>
      <c r="B19" s="9" t="s">
        <v>223</v>
      </c>
      <c r="C19" s="9" t="s">
        <v>149</v>
      </c>
      <c r="D19" s="9" t="s">
        <v>84</v>
      </c>
      <c r="E19" s="9" t="s">
        <v>85</v>
      </c>
      <c r="F19" s="9" t="s">
        <v>226</v>
      </c>
      <c r="G19" s="9" t="s">
        <v>163</v>
      </c>
      <c r="H19" s="91">
        <v>215.455792</v>
      </c>
      <c r="I19" s="91">
        <v>215.455792</v>
      </c>
      <c r="J19" s="91"/>
      <c r="K19" s="91"/>
      <c r="L19" s="91"/>
      <c r="M19" s="91"/>
      <c r="N19" s="91">
        <v>215.455792</v>
      </c>
      <c r="O19" s="9"/>
      <c r="P19" s="9"/>
      <c r="Q19" s="91"/>
      <c r="R19" s="91"/>
      <c r="S19" s="91"/>
      <c r="T19" s="91"/>
      <c r="U19" s="91"/>
      <c r="V19" s="91"/>
      <c r="W19" s="91"/>
      <c r="X19" s="91"/>
      <c r="Y19" s="91"/>
      <c r="Z19" s="91"/>
    </row>
    <row r="20" spans="1:26" ht="23.25" customHeight="1" outlineLevel="1">
      <c r="A20" s="92" t="s">
        <v>43</v>
      </c>
      <c r="B20" s="9" t="s">
        <v>223</v>
      </c>
      <c r="C20" s="9" t="s">
        <v>149</v>
      </c>
      <c r="D20" s="9" t="s">
        <v>86</v>
      </c>
      <c r="E20" s="9" t="s">
        <v>87</v>
      </c>
      <c r="F20" s="9" t="s">
        <v>227</v>
      </c>
      <c r="G20" s="9" t="s">
        <v>166</v>
      </c>
      <c r="H20" s="91">
        <v>14.757246</v>
      </c>
      <c r="I20" s="91">
        <v>14.757246</v>
      </c>
      <c r="J20" s="91"/>
      <c r="K20" s="91"/>
      <c r="L20" s="91"/>
      <c r="M20" s="91"/>
      <c r="N20" s="91">
        <v>14.757246</v>
      </c>
      <c r="O20" s="9"/>
      <c r="P20" s="9"/>
      <c r="Q20" s="91"/>
      <c r="R20" s="91"/>
      <c r="S20" s="91"/>
      <c r="T20" s="91"/>
      <c r="U20" s="91"/>
      <c r="V20" s="91"/>
      <c r="W20" s="91"/>
      <c r="X20" s="91"/>
      <c r="Y20" s="91"/>
      <c r="Z20" s="91"/>
    </row>
    <row r="21" spans="1:26" ht="23.25" customHeight="1" outlineLevel="1">
      <c r="A21" s="92" t="s">
        <v>43</v>
      </c>
      <c r="B21" s="9" t="s">
        <v>223</v>
      </c>
      <c r="C21" s="9" t="s">
        <v>149</v>
      </c>
      <c r="D21" s="9" t="s">
        <v>88</v>
      </c>
      <c r="E21" s="9" t="s">
        <v>89</v>
      </c>
      <c r="F21" s="9" t="s">
        <v>228</v>
      </c>
      <c r="G21" s="9" t="s">
        <v>167</v>
      </c>
      <c r="H21" s="91">
        <v>11.805797</v>
      </c>
      <c r="I21" s="91">
        <v>11.805797</v>
      </c>
      <c r="J21" s="91"/>
      <c r="K21" s="91"/>
      <c r="L21" s="91"/>
      <c r="M21" s="91"/>
      <c r="N21" s="91">
        <v>11.805797</v>
      </c>
      <c r="O21" s="9"/>
      <c r="P21" s="9"/>
      <c r="Q21" s="91"/>
      <c r="R21" s="91"/>
      <c r="S21" s="91"/>
      <c r="T21" s="91"/>
      <c r="U21" s="91"/>
      <c r="V21" s="91"/>
      <c r="W21" s="91"/>
      <c r="X21" s="91"/>
      <c r="Y21" s="91"/>
      <c r="Z21" s="91"/>
    </row>
    <row r="22" spans="1:26" ht="23.25" customHeight="1" outlineLevel="1">
      <c r="A22" s="92" t="s">
        <v>43</v>
      </c>
      <c r="B22" s="9" t="s">
        <v>223</v>
      </c>
      <c r="C22" s="9" t="s">
        <v>149</v>
      </c>
      <c r="D22" s="9" t="s">
        <v>79</v>
      </c>
      <c r="E22" s="9" t="s">
        <v>78</v>
      </c>
      <c r="F22" s="9" t="s">
        <v>228</v>
      </c>
      <c r="G22" s="9" t="s">
        <v>167</v>
      </c>
      <c r="H22" s="91">
        <v>10.989762000000001</v>
      </c>
      <c r="I22" s="91">
        <v>10.989762000000001</v>
      </c>
      <c r="J22" s="91"/>
      <c r="K22" s="91"/>
      <c r="L22" s="91"/>
      <c r="M22" s="91"/>
      <c r="N22" s="91">
        <v>10.989762000000001</v>
      </c>
      <c r="O22" s="9"/>
      <c r="P22" s="9"/>
      <c r="Q22" s="91"/>
      <c r="R22" s="91"/>
      <c r="S22" s="91"/>
      <c r="T22" s="91"/>
      <c r="U22" s="91"/>
      <c r="V22" s="91"/>
      <c r="W22" s="91"/>
      <c r="X22" s="91"/>
      <c r="Y22" s="91"/>
      <c r="Z22" s="91"/>
    </row>
    <row r="23" spans="1:26" ht="23.25" customHeight="1" outlineLevel="1">
      <c r="A23" s="92" t="s">
        <v>43</v>
      </c>
      <c r="B23" s="9" t="s">
        <v>229</v>
      </c>
      <c r="C23" s="9" t="s">
        <v>95</v>
      </c>
      <c r="D23" s="9" t="s">
        <v>94</v>
      </c>
      <c r="E23" s="9" t="s">
        <v>95</v>
      </c>
      <c r="F23" s="9" t="s">
        <v>230</v>
      </c>
      <c r="G23" s="9" t="s">
        <v>95</v>
      </c>
      <c r="H23" s="91">
        <v>416.16590400000001</v>
      </c>
      <c r="I23" s="91">
        <v>416.16590400000001</v>
      </c>
      <c r="J23" s="91"/>
      <c r="K23" s="91"/>
      <c r="L23" s="91"/>
      <c r="M23" s="91"/>
      <c r="N23" s="91">
        <v>416.16590400000001</v>
      </c>
      <c r="O23" s="9"/>
      <c r="P23" s="9"/>
      <c r="Q23" s="91"/>
      <c r="R23" s="91"/>
      <c r="S23" s="91"/>
      <c r="T23" s="91"/>
      <c r="U23" s="91"/>
      <c r="V23" s="91"/>
      <c r="W23" s="91"/>
      <c r="X23" s="91"/>
      <c r="Y23" s="91"/>
      <c r="Z23" s="91"/>
    </row>
    <row r="24" spans="1:26" ht="23.25" customHeight="1" outlineLevel="1">
      <c r="A24" s="92" t="s">
        <v>43</v>
      </c>
      <c r="B24" s="9" t="s">
        <v>231</v>
      </c>
      <c r="C24" s="9" t="s">
        <v>232</v>
      </c>
      <c r="D24" s="9" t="s">
        <v>67</v>
      </c>
      <c r="E24" s="9" t="s">
        <v>68</v>
      </c>
      <c r="F24" s="9" t="s">
        <v>233</v>
      </c>
      <c r="G24" s="9" t="s">
        <v>171</v>
      </c>
      <c r="H24" s="91">
        <v>0.36</v>
      </c>
      <c r="I24" s="91">
        <v>0.36</v>
      </c>
      <c r="J24" s="91"/>
      <c r="K24" s="91"/>
      <c r="L24" s="91"/>
      <c r="M24" s="91"/>
      <c r="N24" s="91">
        <v>0.36</v>
      </c>
      <c r="O24" s="9"/>
      <c r="P24" s="9"/>
      <c r="Q24" s="91"/>
      <c r="R24" s="91"/>
      <c r="S24" s="91"/>
      <c r="T24" s="91"/>
      <c r="U24" s="91"/>
      <c r="V24" s="91"/>
      <c r="W24" s="91"/>
      <c r="X24" s="91"/>
      <c r="Y24" s="91"/>
      <c r="Z24" s="91"/>
    </row>
    <row r="25" spans="1:26" ht="23.25" customHeight="1" outlineLevel="1">
      <c r="A25" s="92" t="s">
        <v>43</v>
      </c>
      <c r="B25" s="9" t="s">
        <v>234</v>
      </c>
      <c r="C25" s="9" t="s">
        <v>235</v>
      </c>
      <c r="D25" s="9" t="s">
        <v>61</v>
      </c>
      <c r="E25" s="9" t="s">
        <v>62</v>
      </c>
      <c r="F25" s="9" t="s">
        <v>236</v>
      </c>
      <c r="G25" s="9" t="s">
        <v>176</v>
      </c>
      <c r="H25" s="91">
        <v>31.399319999999999</v>
      </c>
      <c r="I25" s="91">
        <v>31.399319999999999</v>
      </c>
      <c r="J25" s="91"/>
      <c r="K25" s="91"/>
      <c r="L25" s="91"/>
      <c r="M25" s="91"/>
      <c r="N25" s="91">
        <v>31.399319999999999</v>
      </c>
      <c r="O25" s="9"/>
      <c r="P25" s="9"/>
      <c r="Q25" s="91"/>
      <c r="R25" s="91"/>
      <c r="S25" s="91"/>
      <c r="T25" s="91"/>
      <c r="U25" s="91"/>
      <c r="V25" s="91"/>
      <c r="W25" s="91"/>
      <c r="X25" s="91"/>
      <c r="Y25" s="91"/>
      <c r="Z25" s="91"/>
    </row>
    <row r="26" spans="1:26" ht="23.25" customHeight="1" outlineLevel="1">
      <c r="A26" s="92" t="s">
        <v>43</v>
      </c>
      <c r="B26" s="9" t="s">
        <v>237</v>
      </c>
      <c r="C26" s="9" t="s">
        <v>178</v>
      </c>
      <c r="D26" s="9" t="s">
        <v>61</v>
      </c>
      <c r="E26" s="9" t="s">
        <v>62</v>
      </c>
      <c r="F26" s="9" t="s">
        <v>238</v>
      </c>
      <c r="G26" s="9" t="s">
        <v>178</v>
      </c>
      <c r="H26" s="91">
        <v>35.417389999999997</v>
      </c>
      <c r="I26" s="91">
        <v>35.417389999999997</v>
      </c>
      <c r="J26" s="91"/>
      <c r="K26" s="91"/>
      <c r="L26" s="91"/>
      <c r="M26" s="91"/>
      <c r="N26" s="91">
        <v>35.417389999999997</v>
      </c>
      <c r="O26" s="9"/>
      <c r="P26" s="9"/>
      <c r="Q26" s="91"/>
      <c r="R26" s="91"/>
      <c r="S26" s="91"/>
      <c r="T26" s="91"/>
      <c r="U26" s="91"/>
      <c r="V26" s="91"/>
      <c r="W26" s="91"/>
      <c r="X26" s="91"/>
      <c r="Y26" s="91"/>
      <c r="Z26" s="91"/>
    </row>
    <row r="27" spans="1:26" ht="23.25" customHeight="1" outlineLevel="1">
      <c r="A27" s="92" t="s">
        <v>43</v>
      </c>
      <c r="B27" s="9"/>
      <c r="C27" s="9"/>
      <c r="D27" s="9" t="s">
        <v>67</v>
      </c>
      <c r="E27" s="9" t="s">
        <v>68</v>
      </c>
      <c r="F27" s="9" t="s">
        <v>239</v>
      </c>
      <c r="G27" s="9" t="s">
        <v>183</v>
      </c>
      <c r="H27" s="91">
        <v>18.647231999999999</v>
      </c>
      <c r="I27" s="91">
        <v>18.647231999999999</v>
      </c>
      <c r="J27" s="91"/>
      <c r="K27" s="91"/>
      <c r="L27" s="91"/>
      <c r="M27" s="91"/>
      <c r="N27" s="91">
        <v>18.647231999999999</v>
      </c>
      <c r="O27" s="9"/>
      <c r="P27" s="9"/>
      <c r="Q27" s="91"/>
      <c r="R27" s="91"/>
      <c r="S27" s="91"/>
      <c r="T27" s="91"/>
      <c r="U27" s="91"/>
      <c r="V27" s="91"/>
      <c r="W27" s="91"/>
      <c r="X27" s="91"/>
      <c r="Y27" s="91"/>
      <c r="Z27" s="91"/>
    </row>
    <row r="28" spans="1:26" ht="23.25" customHeight="1">
      <c r="A28" s="92" t="s">
        <v>43</v>
      </c>
      <c r="B28" s="9" t="s">
        <v>240</v>
      </c>
      <c r="C28" s="9" t="s">
        <v>165</v>
      </c>
      <c r="D28" s="9" t="s">
        <v>67</v>
      </c>
      <c r="E28" s="9" t="s">
        <v>68</v>
      </c>
      <c r="F28" s="9" t="s">
        <v>239</v>
      </c>
      <c r="G28" s="9" t="s">
        <v>183</v>
      </c>
      <c r="H28" s="91">
        <v>34.56</v>
      </c>
      <c r="I28" s="91">
        <v>34.56</v>
      </c>
      <c r="J28" s="91"/>
      <c r="K28" s="91"/>
      <c r="L28" s="91"/>
      <c r="M28" s="91"/>
      <c r="N28" s="91">
        <v>34.56</v>
      </c>
      <c r="O28" s="9"/>
      <c r="P28" s="9"/>
      <c r="Q28" s="91"/>
      <c r="R28" s="91"/>
      <c r="S28" s="91"/>
      <c r="T28" s="91"/>
      <c r="U28" s="91"/>
      <c r="V28" s="91"/>
      <c r="W28" s="91"/>
      <c r="X28" s="91"/>
      <c r="Y28" s="91"/>
      <c r="Z28" s="91"/>
    </row>
    <row r="29" spans="1:26" ht="23.25" customHeight="1">
      <c r="A29" s="92" t="s">
        <v>43</v>
      </c>
      <c r="B29" s="9" t="s">
        <v>223</v>
      </c>
      <c r="C29" s="9" t="s">
        <v>149</v>
      </c>
      <c r="D29" s="9" t="s">
        <v>86</v>
      </c>
      <c r="E29" s="9" t="s">
        <v>87</v>
      </c>
      <c r="F29" s="9" t="s">
        <v>227</v>
      </c>
      <c r="G29" s="9" t="s">
        <v>166</v>
      </c>
      <c r="H29" s="91">
        <v>5.605836</v>
      </c>
      <c r="I29" s="91">
        <v>5.605836</v>
      </c>
      <c r="J29" s="91"/>
      <c r="K29" s="91"/>
      <c r="L29" s="91"/>
      <c r="M29" s="91"/>
      <c r="N29" s="91">
        <v>5.605836</v>
      </c>
      <c r="O29" s="9"/>
      <c r="P29" s="9"/>
      <c r="Q29" s="91"/>
      <c r="R29" s="91"/>
      <c r="S29" s="91"/>
      <c r="T29" s="91"/>
      <c r="U29" s="91"/>
      <c r="V29" s="91"/>
      <c r="W29" s="91"/>
      <c r="X29" s="91"/>
      <c r="Y29" s="91"/>
      <c r="Z29" s="91"/>
    </row>
    <row r="30" spans="1:26" ht="17.25" customHeight="1">
      <c r="A30" s="204" t="s">
        <v>96</v>
      </c>
      <c r="B30" s="205"/>
      <c r="C30" s="205"/>
      <c r="D30" s="205"/>
      <c r="E30" s="205"/>
      <c r="F30" s="205"/>
      <c r="G30" s="206"/>
      <c r="H30" s="91">
        <v>4811.7038510000002</v>
      </c>
      <c r="I30" s="91">
        <v>4811.7038510000002</v>
      </c>
      <c r="J30" s="91"/>
      <c r="K30" s="91"/>
      <c r="L30" s="91"/>
      <c r="M30" s="91"/>
      <c r="N30" s="91">
        <v>4811.7038510000002</v>
      </c>
      <c r="O30" s="91"/>
      <c r="P30" s="91"/>
      <c r="Q30" s="91"/>
      <c r="R30" s="91"/>
      <c r="S30" s="91"/>
      <c r="T30" s="91"/>
      <c r="U30" s="91"/>
      <c r="V30" s="91"/>
      <c r="W30" s="91"/>
      <c r="X30" s="91"/>
      <c r="Y30" s="91"/>
      <c r="Z30" s="91"/>
    </row>
  </sheetData>
  <mergeCells count="32">
    <mergeCell ref="Z6:Z7"/>
    <mergeCell ref="U6:U7"/>
    <mergeCell ref="V6:V7"/>
    <mergeCell ref="W6:W7"/>
    <mergeCell ref="X6:X7"/>
    <mergeCell ref="Y6:Y7"/>
    <mergeCell ref="P6:P7"/>
    <mergeCell ref="Q6:Q7"/>
    <mergeCell ref="R6:R7"/>
    <mergeCell ref="S6:S7"/>
    <mergeCell ref="T5:T7"/>
    <mergeCell ref="K6:K7"/>
    <mergeCell ref="L6:L7"/>
    <mergeCell ref="M6:M7"/>
    <mergeCell ref="N6:N7"/>
    <mergeCell ref="O6:O7"/>
    <mergeCell ref="I6:J6"/>
    <mergeCell ref="A30:G30"/>
    <mergeCell ref="A4:A7"/>
    <mergeCell ref="B4:B7"/>
    <mergeCell ref="C4:C7"/>
    <mergeCell ref="D4:D7"/>
    <mergeCell ref="E4:E7"/>
    <mergeCell ref="F4:F7"/>
    <mergeCell ref="G4:G7"/>
    <mergeCell ref="H5:H7"/>
    <mergeCell ref="A2:Z2"/>
    <mergeCell ref="A3:G3"/>
    <mergeCell ref="H4:Z4"/>
    <mergeCell ref="I5:P5"/>
    <mergeCell ref="Q5:S5"/>
    <mergeCell ref="U5:Z5"/>
  </mergeCells>
  <phoneticPr fontId="27" type="noConversion"/>
  <pageMargins left="0.75" right="0.75" top="1" bottom="1" header="0.5" footer="0.5"/>
  <pageSetup paperSize="9" fitToWidth="0" fitToHeight="0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W20"/>
  <sheetViews>
    <sheetView showZeros="0" workbookViewId="0">
      <selection activeCell="C24" sqref="C24"/>
    </sheetView>
  </sheetViews>
  <sheetFormatPr defaultColWidth="9.125" defaultRowHeight="14.25" customHeight="1"/>
  <cols>
    <col min="1" max="1" width="10.25" customWidth="1"/>
    <col min="2" max="2" width="13.375" customWidth="1"/>
    <col min="3" max="3" width="32.875" customWidth="1"/>
    <col min="4" max="4" width="23.875" customWidth="1"/>
    <col min="5" max="5" width="11.125" customWidth="1"/>
    <col min="6" max="6" width="17.75" customWidth="1"/>
    <col min="7" max="7" width="9.875" customWidth="1"/>
    <col min="8" max="8" width="17.75" customWidth="1"/>
    <col min="9" max="10" width="10.75" customWidth="1"/>
    <col min="11" max="11" width="11" customWidth="1"/>
    <col min="12" max="14" width="12.25" customWidth="1"/>
    <col min="15" max="15" width="12.75" customWidth="1"/>
    <col min="16" max="17" width="11.125" customWidth="1"/>
    <col min="19" max="19" width="10.25" customWidth="1"/>
    <col min="20" max="21" width="11.875" customWidth="1"/>
    <col min="22" max="22" width="11.75" customWidth="1"/>
    <col min="23" max="23" width="10.25" customWidth="1"/>
  </cols>
  <sheetData>
    <row r="1" spans="1:23" ht="13.5" customHeight="1">
      <c r="B1" s="84"/>
      <c r="E1" s="1"/>
      <c r="F1" s="1"/>
      <c r="G1" s="1"/>
      <c r="H1" s="1"/>
      <c r="U1" s="84"/>
      <c r="W1" s="85" t="s">
        <v>241</v>
      </c>
    </row>
    <row r="2" spans="1:23" ht="27.75" customHeight="1">
      <c r="A2" s="162" t="s">
        <v>242</v>
      </c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  <c r="Q2" s="162"/>
      <c r="R2" s="162"/>
      <c r="S2" s="162"/>
      <c r="T2" s="162"/>
      <c r="U2" s="162"/>
      <c r="V2" s="162"/>
      <c r="W2" s="162"/>
    </row>
    <row r="3" spans="1:23" ht="13.5" customHeight="1">
      <c r="A3" s="183" t="str">
        <f>"单位名称："&amp;"曲靖市麒麟高级中学"</f>
        <v>单位名称：曲靖市麒麟高级中学</v>
      </c>
      <c r="B3" s="213"/>
      <c r="C3" s="213"/>
      <c r="D3" s="213"/>
      <c r="E3" s="213"/>
      <c r="F3" s="213"/>
      <c r="G3" s="213"/>
      <c r="H3" s="213"/>
      <c r="I3" s="4"/>
      <c r="J3" s="4"/>
      <c r="K3" s="4"/>
      <c r="L3" s="4"/>
      <c r="M3" s="4"/>
      <c r="N3" s="4"/>
      <c r="O3" s="4"/>
      <c r="P3" s="4"/>
      <c r="Q3" s="4"/>
      <c r="U3" s="84"/>
      <c r="W3" s="120" t="s">
        <v>2</v>
      </c>
    </row>
    <row r="4" spans="1:23" ht="21.75" customHeight="1">
      <c r="A4" s="217" t="s">
        <v>243</v>
      </c>
      <c r="B4" s="196" t="s">
        <v>199</v>
      </c>
      <c r="C4" s="217" t="s">
        <v>200</v>
      </c>
      <c r="D4" s="217" t="s">
        <v>198</v>
      </c>
      <c r="E4" s="196" t="s">
        <v>201</v>
      </c>
      <c r="F4" s="196" t="s">
        <v>202</v>
      </c>
      <c r="G4" s="196" t="s">
        <v>244</v>
      </c>
      <c r="H4" s="196" t="s">
        <v>245</v>
      </c>
      <c r="I4" s="168" t="s">
        <v>29</v>
      </c>
      <c r="J4" s="168" t="s">
        <v>246</v>
      </c>
      <c r="K4" s="168"/>
      <c r="L4" s="168"/>
      <c r="M4" s="168"/>
      <c r="N4" s="168" t="s">
        <v>207</v>
      </c>
      <c r="O4" s="168"/>
      <c r="P4" s="168"/>
      <c r="Q4" s="196" t="s">
        <v>35</v>
      </c>
      <c r="R4" s="168" t="s">
        <v>36</v>
      </c>
      <c r="S4" s="168"/>
      <c r="T4" s="168"/>
      <c r="U4" s="168"/>
      <c r="V4" s="168"/>
      <c r="W4" s="168"/>
    </row>
    <row r="5" spans="1:23" ht="21.75" customHeight="1">
      <c r="A5" s="217"/>
      <c r="B5" s="168"/>
      <c r="C5" s="217"/>
      <c r="D5" s="217"/>
      <c r="E5" s="218"/>
      <c r="F5" s="218"/>
      <c r="G5" s="218"/>
      <c r="H5" s="218"/>
      <c r="I5" s="168"/>
      <c r="J5" s="219" t="s">
        <v>32</v>
      </c>
      <c r="K5" s="168"/>
      <c r="L5" s="196" t="s">
        <v>33</v>
      </c>
      <c r="M5" s="196" t="s">
        <v>34</v>
      </c>
      <c r="N5" s="196" t="s">
        <v>32</v>
      </c>
      <c r="O5" s="196" t="s">
        <v>33</v>
      </c>
      <c r="P5" s="196" t="s">
        <v>34</v>
      </c>
      <c r="Q5" s="218"/>
      <c r="R5" s="196" t="s">
        <v>31</v>
      </c>
      <c r="S5" s="196" t="s">
        <v>37</v>
      </c>
      <c r="T5" s="196" t="s">
        <v>213</v>
      </c>
      <c r="U5" s="196" t="s">
        <v>39</v>
      </c>
      <c r="V5" s="196" t="s">
        <v>40</v>
      </c>
      <c r="W5" s="196" t="s">
        <v>41</v>
      </c>
    </row>
    <row r="6" spans="1:23" ht="21" customHeight="1">
      <c r="A6" s="168"/>
      <c r="B6" s="168"/>
      <c r="C6" s="168"/>
      <c r="D6" s="168"/>
      <c r="E6" s="168"/>
      <c r="F6" s="168"/>
      <c r="G6" s="168"/>
      <c r="H6" s="168"/>
      <c r="I6" s="168"/>
      <c r="J6" s="220" t="s">
        <v>31</v>
      </c>
      <c r="K6" s="168"/>
      <c r="L6" s="168"/>
      <c r="M6" s="168"/>
      <c r="N6" s="168"/>
      <c r="O6" s="168"/>
      <c r="P6" s="168"/>
      <c r="Q6" s="168"/>
      <c r="R6" s="168"/>
      <c r="S6" s="168"/>
      <c r="T6" s="168"/>
      <c r="U6" s="168"/>
      <c r="V6" s="168"/>
      <c r="W6" s="168"/>
    </row>
    <row r="7" spans="1:23" ht="39.75" customHeight="1">
      <c r="A7" s="217"/>
      <c r="B7" s="168"/>
      <c r="C7" s="217"/>
      <c r="D7" s="217"/>
      <c r="E7" s="196"/>
      <c r="F7" s="196"/>
      <c r="G7" s="196"/>
      <c r="H7" s="196"/>
      <c r="I7" s="168"/>
      <c r="J7" s="26" t="s">
        <v>31</v>
      </c>
      <c r="K7" s="26" t="s">
        <v>247</v>
      </c>
      <c r="L7" s="196"/>
      <c r="M7" s="196"/>
      <c r="N7" s="196"/>
      <c r="O7" s="196"/>
      <c r="P7" s="196"/>
      <c r="Q7" s="196"/>
      <c r="R7" s="196"/>
      <c r="S7" s="196"/>
      <c r="T7" s="196"/>
      <c r="U7" s="168"/>
      <c r="V7" s="196"/>
      <c r="W7" s="196"/>
    </row>
    <row r="8" spans="1:23" ht="15" customHeight="1">
      <c r="A8" s="5">
        <v>1</v>
      </c>
      <c r="B8" s="5">
        <v>2</v>
      </c>
      <c r="C8" s="5">
        <v>3</v>
      </c>
      <c r="D8" s="5">
        <v>4</v>
      </c>
      <c r="E8" s="5">
        <v>5</v>
      </c>
      <c r="F8" s="5">
        <v>6</v>
      </c>
      <c r="G8" s="5">
        <v>7</v>
      </c>
      <c r="H8" s="5">
        <v>8</v>
      </c>
      <c r="I8" s="5">
        <v>9</v>
      </c>
      <c r="J8" s="5">
        <v>10</v>
      </c>
      <c r="K8" s="5">
        <v>11</v>
      </c>
      <c r="L8" s="24">
        <v>12</v>
      </c>
      <c r="M8" s="24">
        <v>13</v>
      </c>
      <c r="N8" s="24">
        <v>14</v>
      </c>
      <c r="O8" s="24">
        <v>15</v>
      </c>
      <c r="P8" s="24">
        <v>16</v>
      </c>
      <c r="Q8" s="24">
        <v>17</v>
      </c>
      <c r="R8" s="24">
        <v>18</v>
      </c>
      <c r="S8" s="24">
        <v>19</v>
      </c>
      <c r="T8" s="24">
        <v>20</v>
      </c>
      <c r="U8" s="5">
        <v>21</v>
      </c>
      <c r="V8" s="5">
        <v>22</v>
      </c>
      <c r="W8" s="5">
        <v>23</v>
      </c>
    </row>
    <row r="9" spans="1:23" ht="21" customHeight="1">
      <c r="A9" s="10"/>
      <c r="B9" s="10"/>
      <c r="C9" s="9" t="s">
        <v>248</v>
      </c>
      <c r="D9" s="10"/>
      <c r="E9" s="10"/>
      <c r="F9" s="10"/>
      <c r="G9" s="10"/>
      <c r="H9" s="10"/>
      <c r="I9" s="21">
        <v>289.69200000000001</v>
      </c>
      <c r="J9" s="21">
        <v>289.69200000000001</v>
      </c>
      <c r="K9" s="21">
        <v>289.69200000000001</v>
      </c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</row>
    <row r="10" spans="1:23" ht="23.25" customHeight="1">
      <c r="A10" s="9" t="s">
        <v>249</v>
      </c>
      <c r="B10" s="9" t="s">
        <v>250</v>
      </c>
      <c r="C10" s="9" t="s">
        <v>248</v>
      </c>
      <c r="D10" s="9" t="s">
        <v>43</v>
      </c>
      <c r="E10" s="9" t="s">
        <v>61</v>
      </c>
      <c r="F10" s="9" t="s">
        <v>62</v>
      </c>
      <c r="G10" s="9" t="s">
        <v>251</v>
      </c>
      <c r="H10" s="9" t="s">
        <v>173</v>
      </c>
      <c r="I10" s="21">
        <v>45.68</v>
      </c>
      <c r="J10" s="21">
        <v>45.68</v>
      </c>
      <c r="K10" s="21">
        <v>45.68</v>
      </c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</row>
    <row r="11" spans="1:23" ht="23.25" customHeight="1">
      <c r="A11" s="9" t="s">
        <v>249</v>
      </c>
      <c r="B11" s="9" t="s">
        <v>250</v>
      </c>
      <c r="C11" s="9" t="s">
        <v>248</v>
      </c>
      <c r="D11" s="9" t="s">
        <v>43</v>
      </c>
      <c r="E11" s="9" t="s">
        <v>61</v>
      </c>
      <c r="F11" s="9" t="s">
        <v>62</v>
      </c>
      <c r="G11" s="9" t="s">
        <v>252</v>
      </c>
      <c r="H11" s="9" t="s">
        <v>174</v>
      </c>
      <c r="I11" s="21">
        <v>10</v>
      </c>
      <c r="J11" s="21">
        <v>10</v>
      </c>
      <c r="K11" s="21">
        <v>10</v>
      </c>
      <c r="L11" s="21"/>
      <c r="M11" s="21"/>
      <c r="N11" s="21"/>
      <c r="O11" s="21"/>
      <c r="P11" s="9"/>
      <c r="Q11" s="21"/>
      <c r="R11" s="21"/>
      <c r="S11" s="21"/>
      <c r="T11" s="21"/>
      <c r="U11" s="21"/>
      <c r="V11" s="21"/>
      <c r="W11" s="21"/>
    </row>
    <row r="12" spans="1:23" ht="23.25" customHeight="1">
      <c r="A12" s="9" t="s">
        <v>249</v>
      </c>
      <c r="B12" s="9" t="s">
        <v>250</v>
      </c>
      <c r="C12" s="9" t="s">
        <v>248</v>
      </c>
      <c r="D12" s="9" t="s">
        <v>43</v>
      </c>
      <c r="E12" s="9" t="s">
        <v>61</v>
      </c>
      <c r="F12" s="9" t="s">
        <v>62</v>
      </c>
      <c r="G12" s="9" t="s">
        <v>253</v>
      </c>
      <c r="H12" s="9" t="s">
        <v>175</v>
      </c>
      <c r="I12" s="21">
        <v>70</v>
      </c>
      <c r="J12" s="21">
        <v>70</v>
      </c>
      <c r="K12" s="21">
        <v>70</v>
      </c>
      <c r="L12" s="21"/>
      <c r="M12" s="21"/>
      <c r="N12" s="21"/>
      <c r="O12" s="21"/>
      <c r="P12" s="9"/>
      <c r="Q12" s="21"/>
      <c r="R12" s="21"/>
      <c r="S12" s="21"/>
      <c r="T12" s="21"/>
      <c r="U12" s="21"/>
      <c r="V12" s="21"/>
      <c r="W12" s="21"/>
    </row>
    <row r="13" spans="1:23" ht="23.25" customHeight="1">
      <c r="A13" s="9" t="s">
        <v>249</v>
      </c>
      <c r="B13" s="9" t="s">
        <v>250</v>
      </c>
      <c r="C13" s="9" t="s">
        <v>248</v>
      </c>
      <c r="D13" s="9" t="s">
        <v>43</v>
      </c>
      <c r="E13" s="9" t="s">
        <v>61</v>
      </c>
      <c r="F13" s="9" t="s">
        <v>62</v>
      </c>
      <c r="G13" s="9" t="s">
        <v>254</v>
      </c>
      <c r="H13" s="9" t="s">
        <v>187</v>
      </c>
      <c r="I13" s="21">
        <v>164.012</v>
      </c>
      <c r="J13" s="21">
        <v>164.012</v>
      </c>
      <c r="K13" s="21">
        <v>164.012</v>
      </c>
      <c r="L13" s="21"/>
      <c r="M13" s="21"/>
      <c r="N13" s="21"/>
      <c r="O13" s="21"/>
      <c r="P13" s="9"/>
      <c r="Q13" s="21"/>
      <c r="R13" s="21"/>
      <c r="S13" s="21"/>
      <c r="T13" s="21"/>
      <c r="U13" s="21"/>
      <c r="V13" s="21"/>
      <c r="W13" s="21"/>
    </row>
    <row r="14" spans="1:23" ht="23.25" customHeight="1">
      <c r="A14" s="9"/>
      <c r="B14" s="9"/>
      <c r="C14" s="9" t="s">
        <v>255</v>
      </c>
      <c r="D14" s="9"/>
      <c r="E14" s="9"/>
      <c r="F14" s="9"/>
      <c r="G14" s="9"/>
      <c r="H14" s="9"/>
      <c r="I14" s="21">
        <v>3.26</v>
      </c>
      <c r="J14" s="21">
        <v>3.26</v>
      </c>
      <c r="K14" s="21">
        <v>3.26</v>
      </c>
      <c r="L14" s="21"/>
      <c r="M14" s="21"/>
      <c r="N14" s="21"/>
      <c r="O14" s="21"/>
      <c r="P14" s="9"/>
      <c r="Q14" s="21"/>
      <c r="R14" s="21"/>
      <c r="S14" s="21"/>
      <c r="T14" s="21"/>
      <c r="U14" s="21"/>
      <c r="V14" s="21"/>
      <c r="W14" s="21"/>
    </row>
    <row r="15" spans="1:23" ht="23.25" customHeight="1">
      <c r="A15" s="9" t="s">
        <v>249</v>
      </c>
      <c r="B15" s="9" t="s">
        <v>256</v>
      </c>
      <c r="C15" s="9" t="s">
        <v>255</v>
      </c>
      <c r="D15" s="9" t="s">
        <v>43</v>
      </c>
      <c r="E15" s="9" t="s">
        <v>75</v>
      </c>
      <c r="F15" s="9" t="s">
        <v>76</v>
      </c>
      <c r="G15" s="9" t="s">
        <v>257</v>
      </c>
      <c r="H15" s="9" t="s">
        <v>184</v>
      </c>
      <c r="I15" s="21">
        <v>3.26</v>
      </c>
      <c r="J15" s="21">
        <v>3.26</v>
      </c>
      <c r="K15" s="21">
        <v>3.26</v>
      </c>
      <c r="L15" s="21"/>
      <c r="M15" s="21"/>
      <c r="N15" s="21"/>
      <c r="O15" s="21"/>
      <c r="P15" s="9"/>
      <c r="Q15" s="21"/>
      <c r="R15" s="21"/>
      <c r="S15" s="21"/>
      <c r="T15" s="21"/>
      <c r="U15" s="21"/>
      <c r="V15" s="21"/>
      <c r="W15" s="21"/>
    </row>
    <row r="16" spans="1:23" ht="23.25" customHeight="1">
      <c r="A16" s="9"/>
      <c r="B16" s="9"/>
      <c r="C16" s="9" t="s">
        <v>258</v>
      </c>
      <c r="D16" s="9"/>
      <c r="E16" s="9"/>
      <c r="F16" s="9"/>
      <c r="G16" s="9"/>
      <c r="H16" s="9"/>
      <c r="I16" s="21">
        <v>0.5796</v>
      </c>
      <c r="J16" s="21">
        <v>0.5796</v>
      </c>
      <c r="K16" s="21">
        <v>0.5796</v>
      </c>
      <c r="L16" s="21"/>
      <c r="M16" s="21"/>
      <c r="N16" s="21"/>
      <c r="O16" s="21"/>
      <c r="P16" s="9"/>
      <c r="Q16" s="21"/>
      <c r="R16" s="21"/>
      <c r="S16" s="21"/>
      <c r="T16" s="21"/>
      <c r="U16" s="21"/>
      <c r="V16" s="21"/>
      <c r="W16" s="21"/>
    </row>
    <row r="17" spans="1:23" ht="23.25" customHeight="1">
      <c r="A17" s="9" t="s">
        <v>249</v>
      </c>
      <c r="B17" s="9" t="s">
        <v>259</v>
      </c>
      <c r="C17" s="9" t="s">
        <v>258</v>
      </c>
      <c r="D17" s="9" t="s">
        <v>43</v>
      </c>
      <c r="E17" s="9" t="s">
        <v>61</v>
      </c>
      <c r="F17" s="9" t="s">
        <v>62</v>
      </c>
      <c r="G17" s="9" t="s">
        <v>260</v>
      </c>
      <c r="H17" s="9" t="s">
        <v>168</v>
      </c>
      <c r="I17" s="21">
        <v>0.5796</v>
      </c>
      <c r="J17" s="21">
        <v>0.5796</v>
      </c>
      <c r="K17" s="21">
        <v>0.5796</v>
      </c>
      <c r="L17" s="21"/>
      <c r="M17" s="21"/>
      <c r="N17" s="21"/>
      <c r="O17" s="21"/>
      <c r="P17" s="9"/>
      <c r="Q17" s="21"/>
      <c r="R17" s="21"/>
      <c r="S17" s="21"/>
      <c r="T17" s="21"/>
      <c r="U17" s="21"/>
      <c r="V17" s="21"/>
      <c r="W17" s="21"/>
    </row>
    <row r="18" spans="1:23" ht="23.25" customHeight="1">
      <c r="A18" s="9"/>
      <c r="B18" s="9"/>
      <c r="C18" s="9" t="s">
        <v>261</v>
      </c>
      <c r="D18" s="9"/>
      <c r="E18" s="9"/>
      <c r="F18" s="9"/>
      <c r="G18" s="9"/>
      <c r="H18" s="9"/>
      <c r="I18" s="21">
        <v>5.5522</v>
      </c>
      <c r="J18" s="21">
        <v>5.5522</v>
      </c>
      <c r="K18" s="21">
        <v>5.5522</v>
      </c>
      <c r="L18" s="21"/>
      <c r="M18" s="21"/>
      <c r="N18" s="21"/>
      <c r="O18" s="21"/>
      <c r="P18" s="9"/>
      <c r="Q18" s="21"/>
      <c r="R18" s="21"/>
      <c r="S18" s="21"/>
      <c r="T18" s="21"/>
      <c r="U18" s="21"/>
      <c r="V18" s="21"/>
      <c r="W18" s="21"/>
    </row>
    <row r="19" spans="1:23" ht="23.25" customHeight="1">
      <c r="A19" s="9" t="s">
        <v>249</v>
      </c>
      <c r="B19" s="9" t="s">
        <v>262</v>
      </c>
      <c r="C19" s="9" t="s">
        <v>261</v>
      </c>
      <c r="D19" s="9" t="s">
        <v>43</v>
      </c>
      <c r="E19" s="9" t="s">
        <v>61</v>
      </c>
      <c r="F19" s="9" t="s">
        <v>62</v>
      </c>
      <c r="G19" s="9" t="s">
        <v>260</v>
      </c>
      <c r="H19" s="9" t="s">
        <v>168</v>
      </c>
      <c r="I19" s="21">
        <v>5.5522</v>
      </c>
      <c r="J19" s="21">
        <v>5.5522</v>
      </c>
      <c r="K19" s="21">
        <v>5.5522</v>
      </c>
      <c r="L19" s="21"/>
      <c r="M19" s="21"/>
      <c r="N19" s="21"/>
      <c r="O19" s="21"/>
      <c r="P19" s="9"/>
      <c r="Q19" s="21"/>
      <c r="R19" s="21"/>
      <c r="S19" s="21"/>
      <c r="T19" s="21"/>
      <c r="U19" s="21"/>
      <c r="V19" s="21"/>
      <c r="W19" s="21"/>
    </row>
    <row r="20" spans="1:23" ht="18.75" customHeight="1">
      <c r="A20" s="214" t="s">
        <v>96</v>
      </c>
      <c r="B20" s="215"/>
      <c r="C20" s="215"/>
      <c r="D20" s="215"/>
      <c r="E20" s="215"/>
      <c r="F20" s="215"/>
      <c r="G20" s="215"/>
      <c r="H20" s="216"/>
      <c r="I20" s="21">
        <v>299.0838</v>
      </c>
      <c r="J20" s="21">
        <v>299.0838</v>
      </c>
      <c r="K20" s="21">
        <v>299.0838</v>
      </c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</row>
  </sheetData>
  <mergeCells count="28">
    <mergeCell ref="V5:V7"/>
    <mergeCell ref="W5:W7"/>
    <mergeCell ref="J5:K6"/>
    <mergeCell ref="A20:H20"/>
    <mergeCell ref="A4:A7"/>
    <mergeCell ref="B4:B7"/>
    <mergeCell ref="C4:C7"/>
    <mergeCell ref="D4:D7"/>
    <mergeCell ref="E4:E7"/>
    <mergeCell ref="F4:F7"/>
    <mergeCell ref="G4:G7"/>
    <mergeCell ref="H4:H7"/>
    <mergeCell ref="A2:W2"/>
    <mergeCell ref="A3:H3"/>
    <mergeCell ref="J4:M4"/>
    <mergeCell ref="N4:P4"/>
    <mergeCell ref="R4:W4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</mergeCells>
  <phoneticPr fontId="27" type="noConversion"/>
  <pageMargins left="0.75" right="0.75" top="1" bottom="1" header="0.5" footer="0.5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20</vt:i4>
      </vt:variant>
      <vt:variant>
        <vt:lpstr>命名范围</vt:lpstr>
      </vt:variant>
      <vt:variant>
        <vt:i4>18</vt:i4>
      </vt:variant>
    </vt:vector>
  </HeadingPairs>
  <TitlesOfParts>
    <vt:vector size="38" baseType="lpstr">
      <vt:lpstr>财务收支预算总表01-1</vt:lpstr>
      <vt:lpstr>部门收入预算表01-2</vt:lpstr>
      <vt:lpstr>部门支出预算表01-03</vt:lpstr>
      <vt:lpstr>财政拨款收支预算总表02-1</vt:lpstr>
      <vt:lpstr>一般公共预算支出预算表（按功能科目分类）02-2</vt:lpstr>
      <vt:lpstr>一般公共预算支出预算表（按经济科目分类）02-3</vt:lpstr>
      <vt:lpstr>一般公共预算“三公”经费支出预算表03</vt:lpstr>
      <vt:lpstr>基本支出预算表（人员类.运转类公用经费项目）04</vt:lpstr>
      <vt:lpstr>项目支出预算表（其他运转类.特定目标类项目）05-1</vt:lpstr>
      <vt:lpstr>项目支出绩效目标表（本次下达）05-2</vt:lpstr>
      <vt:lpstr>项目支出绩效目标表（另文下达）05-3</vt:lpstr>
      <vt:lpstr>政府性基金预算支出预算表06</vt:lpstr>
      <vt:lpstr>国有资本经营预算支出表07</vt:lpstr>
      <vt:lpstr>部门政府采购预算表08</vt:lpstr>
      <vt:lpstr>政府购买服务预算表09</vt:lpstr>
      <vt:lpstr>区对下转移支付预算表10-1</vt:lpstr>
      <vt:lpstr>区对下转移支付绩效目标表10-2</vt:lpstr>
      <vt:lpstr>新增资产配置表11</vt:lpstr>
      <vt:lpstr>上级补助项目支出预算表12</vt:lpstr>
      <vt:lpstr>部门项目中期规划预算表13</vt:lpstr>
      <vt:lpstr>'部门收入预算表01-2'!Print_Titles</vt:lpstr>
      <vt:lpstr>部门项目中期规划预算表13!Print_Titles</vt:lpstr>
      <vt:lpstr>部门政府采购预算表08!Print_Titles</vt:lpstr>
      <vt:lpstr>'部门支出预算表01-03'!Print_Titles</vt:lpstr>
      <vt:lpstr>'财务收支预算总表01-1'!Print_Titles</vt:lpstr>
      <vt:lpstr>国有资本经营预算支出表07!Print_Titles</vt:lpstr>
      <vt:lpstr>'基本支出预算表（人员类.运转类公用经费项目）04'!Print_Titles</vt:lpstr>
      <vt:lpstr>'区对下转移支付绩效目标表10-2'!Print_Titles</vt:lpstr>
      <vt:lpstr>'区对下转移支付预算表10-1'!Print_Titles</vt:lpstr>
      <vt:lpstr>上级补助项目支出预算表12!Print_Titles</vt:lpstr>
      <vt:lpstr>'项目支出绩效目标表（本次下达）05-2'!Print_Titles</vt:lpstr>
      <vt:lpstr>'项目支出绩效目标表（另文下达）05-3'!Print_Titles</vt:lpstr>
      <vt:lpstr>'项目支出预算表（其他运转类.特定目标类项目）05-1'!Print_Titles</vt:lpstr>
      <vt:lpstr>新增资产配置表11!Print_Titles</vt:lpstr>
      <vt:lpstr>一般公共预算“三公”经费支出预算表03!Print_Titles</vt:lpstr>
      <vt:lpstr>'一般公共预算支出预算表（按功能科目分类）02-2'!Print_Titles</vt:lpstr>
      <vt:lpstr>政府购买服务预算表09!Print_Titles</vt:lpstr>
      <vt:lpstr>政府性基金预算支出预算表06!Print_Titles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2024-02-18T06:25:00Z</dcterms:created>
  <dcterms:modified xsi:type="dcterms:W3CDTF">2024-07-23T04:02:10Z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</Properties>
</file>